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t-itoh\Desktop\"/>
    </mc:Choice>
  </mc:AlternateContent>
  <workbookProtection workbookPassword="D553" lockStructure="1"/>
  <bookViews>
    <workbookView xWindow="0" yWindow="0" windowWidth="20496" windowHeight="7656"/>
  </bookViews>
  <sheets>
    <sheet name="Input" sheetId="1" r:id="rId1"/>
    <sheet name="Option" sheetId="3" state="hidden" r:id="rId2"/>
    <sheet name="DB" sheetId="2" state="hidden" r:id="rId3"/>
  </sheets>
  <definedNames>
    <definedName name="_xlnm.Print_Area" localSheetId="0">IF(Option!$C$6=1,Input!$A$1:$AG$129,Input!$A$1:$AG$109)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9" i="1" l="1"/>
  <c r="AH128" i="1"/>
  <c r="AD126" i="1"/>
  <c r="AH125" i="1"/>
  <c r="AD123" i="1"/>
  <c r="AH122" i="1"/>
  <c r="AD120" i="1"/>
  <c r="AH119" i="1"/>
  <c r="G79" i="1"/>
  <c r="G90" i="1"/>
  <c r="AH79" i="1"/>
  <c r="AH90" i="1"/>
  <c r="AH66" i="1"/>
  <c r="AH11" i="1"/>
  <c r="AH10" i="1"/>
  <c r="AH117" i="1"/>
  <c r="AH116" i="1"/>
  <c r="AH115" i="1"/>
  <c r="AH114" i="1"/>
  <c r="AH98" i="1"/>
  <c r="AH97" i="1"/>
  <c r="AH37" i="1"/>
  <c r="AH72" i="1"/>
  <c r="AH64" i="1"/>
  <c r="AH34" i="1"/>
  <c r="AH9" i="1"/>
  <c r="AH4" i="1"/>
  <c r="AH25" i="1"/>
  <c r="AH19" i="1"/>
  <c r="A94" i="1"/>
  <c r="AD102" i="1"/>
  <c r="AH101" i="1"/>
  <c r="AD59" i="1"/>
  <c r="AH58" i="1"/>
  <c r="AD56" i="1"/>
  <c r="AH55" i="1"/>
  <c r="AD53" i="1"/>
  <c r="AH52" i="1"/>
  <c r="AD50" i="1"/>
  <c r="AH49" i="1"/>
  <c r="AD46" i="1"/>
  <c r="AH45" i="1"/>
  <c r="AD41" i="1"/>
  <c r="AH40" i="1"/>
  <c r="AD38" i="1"/>
  <c r="H34" i="1"/>
  <c r="D34" i="1"/>
  <c r="X28" i="1"/>
  <c r="AH28" i="1"/>
  <c r="L5" i="1"/>
</calcChain>
</file>

<file path=xl/sharedStrings.xml><?xml version="1.0" encoding="utf-8"?>
<sst xmlns="http://schemas.openxmlformats.org/spreadsheetml/2006/main" count="164" uniqueCount="141">
  <si>
    <t>『付加価値強化枠』　申請書</t>
    <rPh sb="1" eb="3">
      <t>フカ</t>
    </rPh>
    <rPh sb="3" eb="5">
      <t>カチ</t>
    </rPh>
    <rPh sb="5" eb="7">
      <t>キョウカ</t>
    </rPh>
    <rPh sb="7" eb="8">
      <t>ワク</t>
    </rPh>
    <rPh sb="10" eb="12">
      <t>シンセイ</t>
    </rPh>
    <rPh sb="12" eb="13">
      <t>ショ</t>
    </rPh>
    <phoneticPr fontId="2"/>
  </si>
  <si>
    <t>年</t>
    <rPh sb="0" eb="1">
      <t>ネン</t>
    </rPh>
    <phoneticPr fontId="2"/>
  </si>
  <si>
    <t>月</t>
    <rPh sb="0" eb="1">
      <t>ガツ</t>
    </rPh>
    <phoneticPr fontId="2"/>
  </si>
  <si>
    <t>日</t>
    <rPh sb="0" eb="1">
      <t>ニチ</t>
    </rPh>
    <phoneticPr fontId="2"/>
  </si>
  <si>
    <t>公益社団法人大学コンソーシアム石川</t>
    <rPh sb="0" eb="2">
      <t>コウエキ</t>
    </rPh>
    <rPh sb="2" eb="4">
      <t>シャダン</t>
    </rPh>
    <rPh sb="4" eb="6">
      <t>ホウジン</t>
    </rPh>
    <rPh sb="6" eb="8">
      <t>ダイガク</t>
    </rPh>
    <rPh sb="15" eb="17">
      <t>イシカワ</t>
    </rPh>
    <phoneticPr fontId="2"/>
  </si>
  <si>
    <t>　会　長　　山　崎　光　悦　　殿</t>
    <rPh sb="1" eb="2">
      <t>カイ</t>
    </rPh>
    <rPh sb="3" eb="4">
      <t>チョウ</t>
    </rPh>
    <rPh sb="6" eb="7">
      <t>ヤマ</t>
    </rPh>
    <rPh sb="8" eb="9">
      <t>ザキ</t>
    </rPh>
    <rPh sb="10" eb="11">
      <t>ヒカリ</t>
    </rPh>
    <rPh sb="12" eb="13">
      <t>エツ</t>
    </rPh>
    <rPh sb="15" eb="16">
      <t>ドノ</t>
    </rPh>
    <phoneticPr fontId="2"/>
  </si>
  <si>
    <t>＜申請者＞</t>
    <rPh sb="1" eb="4">
      <t>シンセイシャ</t>
    </rPh>
    <phoneticPr fontId="2"/>
  </si>
  <si>
    <t>指導教員名</t>
    <rPh sb="0" eb="2">
      <t>シドウ</t>
    </rPh>
    <rPh sb="2" eb="4">
      <t>キョウイン</t>
    </rPh>
    <rPh sb="4" eb="5">
      <t>メイ</t>
    </rPh>
    <phoneticPr fontId="2"/>
  </si>
  <si>
    <t>所属機関名</t>
    <rPh sb="0" eb="2">
      <t>ショゾク</t>
    </rPh>
    <rPh sb="2" eb="4">
      <t>キカン</t>
    </rPh>
    <rPh sb="4" eb="5">
      <t>メイ</t>
    </rPh>
    <phoneticPr fontId="2"/>
  </si>
  <si>
    <t>所属機関住所</t>
    <rPh sb="0" eb="2">
      <t>ショゾク</t>
    </rPh>
    <rPh sb="2" eb="4">
      <t>キカン</t>
    </rPh>
    <rPh sb="4" eb="6">
      <t>ジュウショ</t>
    </rPh>
    <phoneticPr fontId="2"/>
  </si>
  <si>
    <t>指導教員</t>
    <rPh sb="0" eb="2">
      <t>シドウ</t>
    </rPh>
    <rPh sb="2" eb="4">
      <t>キョウイン</t>
    </rPh>
    <phoneticPr fontId="2"/>
  </si>
  <si>
    <t>役職／学年</t>
    <rPh sb="0" eb="2">
      <t>ヤクショク</t>
    </rPh>
    <rPh sb="3" eb="5">
      <t>ガクネン</t>
    </rPh>
    <phoneticPr fontId="2"/>
  </si>
  <si>
    <t>専門分野</t>
    <rPh sb="0" eb="2">
      <t>センモン</t>
    </rPh>
    <rPh sb="2" eb="4">
      <t>ブンヤ</t>
    </rPh>
    <phoneticPr fontId="2"/>
  </si>
  <si>
    <t>Tel.</t>
    <phoneticPr fontId="2"/>
  </si>
  <si>
    <t>e-mail</t>
    <phoneticPr fontId="2"/>
  </si>
  <si>
    <t>学生代表者名</t>
    <rPh sb="0" eb="2">
      <t>ガクセイ</t>
    </rPh>
    <rPh sb="2" eb="4">
      <t>ダイヒョウ</t>
    </rPh>
    <rPh sb="4" eb="5">
      <t>シャ</t>
    </rPh>
    <rPh sb="5" eb="6">
      <t>メイ</t>
    </rPh>
    <phoneticPr fontId="2"/>
  </si>
  <si>
    <t>氏　　名</t>
    <rPh sb="0" eb="1">
      <t>ウジ</t>
    </rPh>
    <rPh sb="3" eb="4">
      <t>メイ</t>
    </rPh>
    <phoneticPr fontId="2"/>
  </si>
  <si>
    <t>所属機関
事務担当者</t>
    <rPh sb="0" eb="2">
      <t>ショゾク</t>
    </rPh>
    <rPh sb="2" eb="4">
      <t>キカン</t>
    </rPh>
    <rPh sb="5" eb="7">
      <t>ジム</t>
    </rPh>
    <rPh sb="7" eb="10">
      <t>タントウシャ</t>
    </rPh>
    <phoneticPr fontId="2"/>
  </si>
  <si>
    <t>ゼミ等の構成</t>
    <rPh sb="2" eb="3">
      <t>トウ</t>
    </rPh>
    <rPh sb="4" eb="6">
      <t>コウセイ</t>
    </rPh>
    <phoneticPr fontId="2"/>
  </si>
  <si>
    <t>学生</t>
    <rPh sb="0" eb="2">
      <t>ガクセイ</t>
    </rPh>
    <phoneticPr fontId="2"/>
  </si>
  <si>
    <t>合計</t>
    <rPh sb="0" eb="2">
      <t>ゴウケイ</t>
    </rPh>
    <phoneticPr fontId="2"/>
  </si>
  <si>
    <t>名</t>
    <rPh sb="0" eb="1">
      <t>メイ</t>
    </rPh>
    <phoneticPr fontId="2"/>
  </si>
  <si>
    <t>(2)</t>
    <phoneticPr fontId="2"/>
  </si>
  <si>
    <t>(3)</t>
    <phoneticPr fontId="2"/>
  </si>
  <si>
    <t>(4)</t>
  </si>
  <si>
    <t>(5)</t>
  </si>
  <si>
    <t>(6)</t>
  </si>
  <si>
    <t>(7)</t>
  </si>
  <si>
    <t>(8)</t>
  </si>
  <si>
    <t>※活動によってどのような付加価値を付与するのか具体的に記入してください。</t>
  </si>
  <si>
    <t>付加価値の活用方法</t>
    <rPh sb="0" eb="2">
      <t>フカ</t>
    </rPh>
    <rPh sb="2" eb="4">
      <t>カチ</t>
    </rPh>
    <rPh sb="5" eb="7">
      <t>カツヨウ</t>
    </rPh>
    <rPh sb="7" eb="9">
      <t>ホウホウ</t>
    </rPh>
    <phoneticPr fontId="2"/>
  </si>
  <si>
    <t>※付与した付加価値をどのように活用することで特産品等の販売促進等につなげていくのか記入してください。</t>
    <phoneticPr fontId="2"/>
  </si>
  <si>
    <t>※本活動への応用が考えられるものを記入してください。</t>
    <phoneticPr fontId="2"/>
  </si>
  <si>
    <t>※本活動への応用が考えられるものを記入してください。</t>
    <phoneticPr fontId="2"/>
  </si>
  <si>
    <t>活動頻度と年間活動計画</t>
    <rPh sb="0" eb="2">
      <t>カツドウ</t>
    </rPh>
    <rPh sb="2" eb="4">
      <t>ヒンド</t>
    </rPh>
    <rPh sb="5" eb="7">
      <t>ネンカン</t>
    </rPh>
    <rPh sb="7" eb="9">
      <t>カツドウ</t>
    </rPh>
    <rPh sb="9" eb="11">
      <t>ケイカク</t>
    </rPh>
    <phoneticPr fontId="2"/>
  </si>
  <si>
    <t>延べ活動人数</t>
    <rPh sb="0" eb="1">
      <t>ノ</t>
    </rPh>
    <rPh sb="2" eb="4">
      <t>カツドウ</t>
    </rPh>
    <rPh sb="4" eb="6">
      <t>ニンズウ</t>
    </rPh>
    <phoneticPr fontId="2"/>
  </si>
  <si>
    <t>※ 本活動助成金以外の独自予算や地域の支援・負担の度合いも審査で評価します。</t>
    <phoneticPr fontId="2"/>
  </si>
  <si>
    <t>○収入の部</t>
    <rPh sb="1" eb="3">
      <t>シュウニュウ</t>
    </rPh>
    <rPh sb="4" eb="5">
      <t>ブ</t>
    </rPh>
    <phoneticPr fontId="2"/>
  </si>
  <si>
    <t>使用料等</t>
    <rPh sb="0" eb="2">
      <t>シヨウ</t>
    </rPh>
    <rPh sb="2" eb="3">
      <t>リョウ</t>
    </rPh>
    <rPh sb="3" eb="4">
      <t>ナド</t>
    </rPh>
    <phoneticPr fontId="2"/>
  </si>
  <si>
    <t>※ 地域の支援・負担の度合いも審査で評価します。</t>
    <phoneticPr fontId="2"/>
  </si>
  <si>
    <t>連携する自治体名</t>
    <rPh sb="0" eb="2">
      <t>レンケイ</t>
    </rPh>
    <rPh sb="4" eb="7">
      <t>ジチタイ</t>
    </rPh>
    <rPh sb="7" eb="8">
      <t>メイ</t>
    </rPh>
    <phoneticPr fontId="2"/>
  </si>
  <si>
    <t>Tel.</t>
    <phoneticPr fontId="2"/>
  </si>
  <si>
    <t>ゼミ等に対する支援</t>
    <rPh sb="2" eb="3">
      <t>ナド</t>
    </rPh>
    <rPh sb="4" eb="5">
      <t>タイ</t>
    </rPh>
    <rPh sb="7" eb="9">
      <t>シエン</t>
    </rPh>
    <phoneticPr fontId="2"/>
  </si>
  <si>
    <t>文字</t>
    <rPh sb="0" eb="2">
      <t>モジ</t>
    </rPh>
    <phoneticPr fontId="2"/>
  </si>
  <si>
    <t xml:space="preserve">活動テーマ名
</t>
    <phoneticPr fontId="2"/>
  </si>
  <si>
    <t>※自治体から要望のあった特産品等をもとに活動テーマを記入してください。</t>
    <phoneticPr fontId="2"/>
  </si>
  <si>
    <t>活動の概要</t>
    <rPh sb="0" eb="2">
      <t>カツドウ</t>
    </rPh>
    <rPh sb="3" eb="5">
      <t>ガイヨウ</t>
    </rPh>
    <phoneticPr fontId="2"/>
  </si>
  <si>
    <t>(300字以内)</t>
  </si>
  <si>
    <r>
      <t>自己資金</t>
    </r>
    <r>
      <rPr>
        <vertAlign val="superscript"/>
        <sz val="10"/>
        <color theme="1"/>
        <rFont val="ＭＳ Ｐゴシック"/>
        <family val="3"/>
        <charset val="128"/>
        <scheme val="minor"/>
      </rPr>
      <t>※1</t>
    </r>
    <rPh sb="0" eb="2">
      <t>ジコ</t>
    </rPh>
    <rPh sb="2" eb="4">
      <t>シキン</t>
    </rPh>
    <phoneticPr fontId="2"/>
  </si>
  <si>
    <t>金　　額</t>
    <rPh sb="0" eb="1">
      <t>カネ</t>
    </rPh>
    <rPh sb="3" eb="4">
      <t>ガク</t>
    </rPh>
    <phoneticPr fontId="2"/>
  </si>
  <si>
    <t>謝　　金</t>
    <rPh sb="0" eb="1">
      <t>シャ</t>
    </rPh>
    <rPh sb="3" eb="4">
      <t>カネ</t>
    </rPh>
    <phoneticPr fontId="2"/>
  </si>
  <si>
    <t>旅　　費</t>
    <rPh sb="0" eb="1">
      <t>タビ</t>
    </rPh>
    <rPh sb="3" eb="4">
      <t>ヒ</t>
    </rPh>
    <phoneticPr fontId="2"/>
  </si>
  <si>
    <t>支 出 計</t>
    <rPh sb="0" eb="1">
      <t>シ</t>
    </rPh>
    <rPh sb="2" eb="3">
      <t>デ</t>
    </rPh>
    <rPh sb="4" eb="5">
      <t>ケイ</t>
    </rPh>
    <phoneticPr fontId="2"/>
  </si>
  <si>
    <r>
      <t>助 成 金</t>
    </r>
    <r>
      <rPr>
        <vertAlign val="superscript"/>
        <sz val="10"/>
        <color theme="1"/>
        <rFont val="ＭＳ Ｐゴシック"/>
        <family val="3"/>
        <charset val="128"/>
        <scheme val="minor"/>
      </rPr>
      <t>※2</t>
    </r>
    <rPh sb="0" eb="1">
      <t>スケ</t>
    </rPh>
    <rPh sb="2" eb="3">
      <t>シゲル</t>
    </rPh>
    <rPh sb="4" eb="5">
      <t>キン</t>
    </rPh>
    <phoneticPr fontId="2"/>
  </si>
  <si>
    <t>収 入 計</t>
    <rPh sb="0" eb="1">
      <t>オサム</t>
    </rPh>
    <rPh sb="2" eb="3">
      <t>イ</t>
    </rPh>
    <rPh sb="4" eb="5">
      <t>ケイ</t>
    </rPh>
    <phoneticPr fontId="2"/>
  </si>
  <si>
    <r>
      <t>消耗品費</t>
    </r>
    <r>
      <rPr>
        <vertAlign val="superscript"/>
        <sz val="10"/>
        <color theme="1"/>
        <rFont val="ＭＳ ゴシック"/>
        <family val="3"/>
        <charset val="128"/>
      </rPr>
      <t>※1</t>
    </r>
    <rPh sb="0" eb="2">
      <t>ショウモウ</t>
    </rPh>
    <rPh sb="2" eb="3">
      <t>ヒン</t>
    </rPh>
    <rPh sb="3" eb="4">
      <t>ヒ</t>
    </rPh>
    <phoneticPr fontId="2"/>
  </si>
  <si>
    <r>
      <t>諸 経 費</t>
    </r>
    <r>
      <rPr>
        <vertAlign val="superscript"/>
        <sz val="10"/>
        <color theme="1"/>
        <rFont val="ＭＳ ゴシック"/>
        <family val="3"/>
        <charset val="128"/>
      </rPr>
      <t>※2</t>
    </r>
    <rPh sb="0" eb="1">
      <t>ショ</t>
    </rPh>
    <rPh sb="2" eb="3">
      <t>ヘ</t>
    </rPh>
    <rPh sb="4" eb="5">
      <t>ヒ</t>
    </rPh>
    <phoneticPr fontId="2"/>
  </si>
  <si>
    <t>１．実施主体</t>
    <rPh sb="2" eb="4">
      <t>ジッシ</t>
    </rPh>
    <rPh sb="4" eb="6">
      <t>シュタイ</t>
    </rPh>
    <phoneticPr fontId="2"/>
  </si>
  <si>
    <t>自治体</t>
    <rPh sb="0" eb="3">
      <t>ジチタイ</t>
    </rPh>
    <phoneticPr fontId="2"/>
  </si>
  <si>
    <t>テーマ</t>
    <phoneticPr fontId="2"/>
  </si>
  <si>
    <t>ID</t>
    <phoneticPr fontId="2"/>
  </si>
  <si>
    <t>回数</t>
    <rPh sb="0" eb="2">
      <t>カイスウ</t>
    </rPh>
    <phoneticPr fontId="2"/>
  </si>
  <si>
    <t>年</t>
  </si>
  <si>
    <t>回程度／</t>
    <phoneticPr fontId="2"/>
  </si>
  <si>
    <t>人</t>
    <rPh sb="0" eb="1">
      <t>ヒト</t>
    </rPh>
    <phoneticPr fontId="2"/>
  </si>
  <si>
    <t>２．活動の概要</t>
    <rPh sb="2" eb="4">
      <t>カツドウ</t>
    </rPh>
    <rPh sb="5" eb="7">
      <t>ガイヨウ</t>
    </rPh>
    <phoneticPr fontId="2"/>
  </si>
  <si>
    <t>３．資金計画</t>
    <rPh sb="2" eb="4">
      <t>シキン</t>
    </rPh>
    <rPh sb="4" eb="6">
      <t>ケイカク</t>
    </rPh>
    <phoneticPr fontId="2"/>
  </si>
  <si>
    <t>４．地域との連携</t>
    <rPh sb="2" eb="4">
      <t>チイキ</t>
    </rPh>
    <rPh sb="6" eb="8">
      <t>レンケイ</t>
    </rPh>
    <phoneticPr fontId="2"/>
  </si>
  <si>
    <t>担当者名</t>
    <phoneticPr fontId="2"/>
  </si>
  <si>
    <t>５．情報公開の認否</t>
    <rPh sb="2" eb="4">
      <t>ジョウホウ</t>
    </rPh>
    <rPh sb="4" eb="6">
      <t>コウカイ</t>
    </rPh>
    <rPh sb="7" eb="9">
      <t>ニンピ</t>
    </rPh>
    <phoneticPr fontId="2"/>
  </si>
  <si>
    <t>活動終了時期</t>
    <rPh sb="0" eb="2">
      <t>カツドウ</t>
    </rPh>
    <rPh sb="2" eb="4">
      <t>シュウリョウ</t>
    </rPh>
    <rPh sb="4" eb="6">
      <t>ジキ</t>
    </rPh>
    <phoneticPr fontId="2"/>
  </si>
  <si>
    <t>旬</t>
    <rPh sb="0" eb="1">
      <t>ジュン</t>
    </rPh>
    <phoneticPr fontId="2"/>
  </si>
  <si>
    <t>上記の年間活動計画をコンソーシアムホームページ等に公開することを認めますか。</t>
    <phoneticPr fontId="2"/>
  </si>
  <si>
    <r>
      <rPr>
        <sz val="8"/>
        <color theme="1"/>
        <rFont val="ＭＳ Ｐ明朝"/>
        <family val="1"/>
        <charset val="128"/>
      </rPr>
      <t>※</t>
    </r>
    <r>
      <rPr>
        <sz val="8"/>
        <color theme="1"/>
        <rFont val="Times New Roman"/>
        <family val="1"/>
      </rPr>
      <t xml:space="preserve">2 </t>
    </r>
    <r>
      <rPr>
        <sz val="8"/>
        <color theme="1"/>
        <rFont val="ＭＳ Ｐ明朝"/>
        <family val="1"/>
        <charset val="128"/>
      </rPr>
      <t>本活動の助成金額</t>
    </r>
    <phoneticPr fontId="2"/>
  </si>
  <si>
    <t>活　動　時　期</t>
    <rPh sb="0" eb="1">
      <t>カツ</t>
    </rPh>
    <rPh sb="2" eb="3">
      <t>ドウ</t>
    </rPh>
    <rPh sb="4" eb="5">
      <t>ジ</t>
    </rPh>
    <rPh sb="6" eb="7">
      <t>キ</t>
    </rPh>
    <phoneticPr fontId="2"/>
  </si>
  <si>
    <t>内　　　　容</t>
    <rPh sb="0" eb="1">
      <t>ナイ</t>
    </rPh>
    <rPh sb="5" eb="6">
      <t>カタチ</t>
    </rPh>
    <phoneticPr fontId="2"/>
  </si>
  <si>
    <t>内　　　　訳</t>
    <rPh sb="0" eb="1">
      <t>ナイ</t>
    </rPh>
    <rPh sb="5" eb="6">
      <t>ヤク</t>
    </rPh>
    <phoneticPr fontId="2"/>
  </si>
  <si>
    <t>６．連携するゼミの情報（複数のゼミ等が連携する場合は必ず記入してください）</t>
    <rPh sb="2" eb="4">
      <t>レンケイ</t>
    </rPh>
    <rPh sb="9" eb="11">
      <t>ジョウホウ</t>
    </rPh>
    <rPh sb="12" eb="14">
      <t>フクスウ</t>
    </rPh>
    <rPh sb="17" eb="18">
      <t>トウ</t>
    </rPh>
    <rPh sb="19" eb="21">
      <t>レンケイ</t>
    </rPh>
    <rPh sb="23" eb="25">
      <t>バアイ</t>
    </rPh>
    <rPh sb="26" eb="27">
      <t>カナラ</t>
    </rPh>
    <rPh sb="28" eb="30">
      <t>キニュウ</t>
    </rPh>
    <phoneticPr fontId="2"/>
  </si>
  <si>
    <t>所属機関名</t>
    <phoneticPr fontId="2"/>
  </si>
  <si>
    <t>ゼミ等名</t>
    <phoneticPr fontId="2"/>
  </si>
  <si>
    <t>指導教員名</t>
    <phoneticPr fontId="2"/>
  </si>
  <si>
    <t>ゼミ等の構成
（学生数）</t>
    <rPh sb="8" eb="11">
      <t>ガクセイスウ</t>
    </rPh>
    <phoneticPr fontId="2"/>
  </si>
  <si>
    <t>連携するゼミ等について</t>
    <rPh sb="0" eb="2">
      <t>レンケイ</t>
    </rPh>
    <rPh sb="6" eb="7">
      <t>トウ</t>
    </rPh>
    <phoneticPr fontId="2"/>
  </si>
  <si>
    <t>名</t>
    <rPh sb="0" eb="1">
      <t>メイ</t>
    </rPh>
    <phoneticPr fontId="2"/>
  </si>
  <si>
    <t>(1)</t>
    <phoneticPr fontId="2"/>
  </si>
  <si>
    <t>連携するゼミ等について</t>
    <rPh sb="0" eb="2">
      <t>レンケイ</t>
    </rPh>
    <rPh sb="6" eb="7">
      <t>トウ</t>
    </rPh>
    <phoneticPr fontId="2"/>
  </si>
  <si>
    <t>(2)</t>
  </si>
  <si>
    <t>(3)</t>
  </si>
  <si>
    <r>
      <rPr>
        <sz val="11"/>
        <color theme="1"/>
        <rFont val="ＭＳ 明朝"/>
        <family val="1"/>
        <charset val="128"/>
      </rPr>
      <t>㊞</t>
    </r>
  </si>
  <si>
    <t>※自治体のニーズを踏まえ，ゼミ等の専門性を活かして，どのように取り組むか記入してください。</t>
  </si>
  <si>
    <t>※付加価値を付与するための活動方法や，付加価値の検証方法等についてわかりやすく記入してください。</t>
    <rPh sb="13" eb="15">
      <t>カツドウ</t>
    </rPh>
    <rPh sb="15" eb="17">
      <t>ホウホウ</t>
    </rPh>
    <phoneticPr fontId="2"/>
  </si>
  <si>
    <t>※自治体等に対して，付加価値の活用方法についてどのように支援（助言等）を行うのかも記入してください。</t>
  </si>
  <si>
    <t xml:space="preserve">※1 ゼミ等費，地域提供資金等の自己財源やその他収入
</t>
  </si>
  <si>
    <t>※1 消耗品費：物品購入費，印刷製本費</t>
  </si>
  <si>
    <t>※2 諸経費：会議費，通信費，保険料</t>
  </si>
  <si>
    <t>※3 助成金での賃金，備品購入費および飲食費の支出はできないものとします。</t>
  </si>
  <si>
    <t>※地域で用意する支援金やサポートする人的体制，場所の提供などを箇条書きで記入してください。</t>
  </si>
  <si>
    <t>※自治体のほかに地域団体等も連携して活動を行う場合は，それぞれの団体ごとに支援内容を記入してください。</t>
  </si>
  <si>
    <t>　本活動に携わる者は以下のとおりです。</t>
    <rPh sb="1" eb="2">
      <t>ホン</t>
    </rPh>
    <rPh sb="2" eb="4">
      <t>カツドウ</t>
    </rPh>
    <rPh sb="5" eb="6">
      <t>タズサ</t>
    </rPh>
    <rPh sb="8" eb="9">
      <t>モノ</t>
    </rPh>
    <rPh sb="10" eb="12">
      <t>イカ</t>
    </rPh>
    <phoneticPr fontId="2"/>
  </si>
  <si>
    <t>文字</t>
  </si>
  <si>
    <t>※活動情報を発信する方法を具体的に記入してください。</t>
    <phoneticPr fontId="2"/>
  </si>
  <si>
    <t>※活動回数分の年間計画概要を箇条書きしてください。</t>
    <phoneticPr fontId="2"/>
  </si>
  <si>
    <t>地域要望番号</t>
    <rPh sb="0" eb="2">
      <t>チイキ</t>
    </rPh>
    <rPh sb="2" eb="4">
      <t>ヨウボウ</t>
    </rPh>
    <rPh sb="4" eb="6">
      <t>バンゴウ</t>
    </rPh>
    <phoneticPr fontId="2"/>
  </si>
  <si>
    <t>自治体</t>
    <rPh sb="0" eb="3">
      <t>ジチタイ</t>
    </rPh>
    <phoneticPr fontId="2"/>
  </si>
  <si>
    <t>テーマ</t>
    <phoneticPr fontId="2"/>
  </si>
  <si>
    <t>(9)</t>
    <phoneticPr fontId="2"/>
  </si>
  <si>
    <r>
      <t>申請書は</t>
    </r>
    <r>
      <rPr>
        <sz val="10"/>
        <color rgb="FFFF0000"/>
        <rFont val="ＭＳ Ｐ明朝"/>
        <family val="1"/>
        <charset val="128"/>
      </rPr>
      <t>3ページ</t>
    </r>
    <r>
      <rPr>
        <sz val="10"/>
        <color theme="1"/>
        <rFont val="ＭＳ Ｐ明朝"/>
        <family val="1"/>
        <charset val="128"/>
      </rPr>
      <t>とします。ただし，他のゼミナールおよび研究室（以下，「ゼミ等」という）と連携する場合は</t>
    </r>
    <r>
      <rPr>
        <sz val="10"/>
        <color rgb="FFFF0000"/>
        <rFont val="ＭＳ Ｐ明朝"/>
        <family val="1"/>
        <charset val="128"/>
      </rPr>
      <t>4ページ</t>
    </r>
    <phoneticPr fontId="2"/>
  </si>
  <si>
    <r>
      <rPr>
        <sz val="10"/>
        <rFont val="ＭＳ 明朝"/>
        <family val="1"/>
        <charset val="128"/>
      </rPr>
      <t>とします。</t>
    </r>
    <r>
      <rPr>
        <u val="double"/>
        <sz val="10"/>
        <color theme="1"/>
        <rFont val="ＭＳ 明朝"/>
        <family val="1"/>
        <charset val="128"/>
      </rPr>
      <t>色文字や図形を使用しないでください。</t>
    </r>
    <phoneticPr fontId="2"/>
  </si>
  <si>
    <r>
      <t>付加価値を付与する特</t>
    </r>
    <r>
      <rPr>
        <strike/>
        <sz val="10"/>
        <rFont val="ＭＳ Ｐゴシック"/>
        <family val="3"/>
        <charset val="128"/>
        <scheme val="minor"/>
      </rPr>
      <t>選</t>
    </r>
    <r>
      <rPr>
        <sz val="10"/>
        <rFont val="ＭＳ Ｐゴシック"/>
        <family val="3"/>
        <charset val="128"/>
        <scheme val="minor"/>
      </rPr>
      <t>産品とその要望自治体　</t>
    </r>
    <rPh sb="0" eb="2">
      <t>フカ</t>
    </rPh>
    <rPh sb="2" eb="4">
      <t>カチ</t>
    </rPh>
    <rPh sb="5" eb="7">
      <t>フヨ</t>
    </rPh>
    <rPh sb="9" eb="11">
      <t>トクセン</t>
    </rPh>
    <rPh sb="11" eb="12">
      <t>サン</t>
    </rPh>
    <rPh sb="12" eb="13">
      <t>ヒン</t>
    </rPh>
    <rPh sb="16" eb="18">
      <t>ヨウボウ</t>
    </rPh>
    <rPh sb="18" eb="21">
      <t>ジチタイ</t>
    </rPh>
    <phoneticPr fontId="2"/>
  </si>
  <si>
    <t>★他のゼミ等との連携の有無</t>
    <rPh sb="1" eb="2">
      <t>タ</t>
    </rPh>
    <rPh sb="5" eb="6">
      <t>トウ</t>
    </rPh>
    <rPh sb="8" eb="10">
      <t>レンケイ</t>
    </rPh>
    <rPh sb="11" eb="13">
      <t>ウム</t>
    </rPh>
    <phoneticPr fontId="2"/>
  </si>
  <si>
    <t>オプションボタン</t>
    <phoneticPr fontId="2"/>
  </si>
  <si>
    <t>No.</t>
    <phoneticPr fontId="2"/>
  </si>
  <si>
    <t>項目</t>
    <rPh sb="0" eb="2">
      <t>コウモク</t>
    </rPh>
    <phoneticPr fontId="2"/>
  </si>
  <si>
    <t>入力値</t>
    <rPh sb="0" eb="3">
      <t>ニュウリョクチ</t>
    </rPh>
    <phoneticPr fontId="2"/>
  </si>
  <si>
    <t>情報公開</t>
    <rPh sb="0" eb="2">
      <t>ジョウホウ</t>
    </rPh>
    <rPh sb="2" eb="4">
      <t>コウカイ</t>
    </rPh>
    <phoneticPr fontId="2"/>
  </si>
  <si>
    <t>他ゼミ連携</t>
    <rPh sb="0" eb="1">
      <t>タ</t>
    </rPh>
    <rPh sb="3" eb="5">
      <t>レンケイ</t>
    </rPh>
    <phoneticPr fontId="2"/>
  </si>
  <si>
    <t>Indirect</t>
    <phoneticPr fontId="2"/>
  </si>
  <si>
    <r>
      <t>付与する付加価値</t>
    </r>
    <r>
      <rPr>
        <sz val="8"/>
        <color theme="1"/>
        <rFont val="ＭＳ Ｐゴシック"/>
        <family val="3"/>
        <charset val="128"/>
        <scheme val="minor"/>
      </rPr>
      <t>(250字以下)</t>
    </r>
    <rPh sb="0" eb="2">
      <t>フヨ</t>
    </rPh>
    <rPh sb="4" eb="6">
      <t>フカ</t>
    </rPh>
    <rPh sb="6" eb="8">
      <t>カチ</t>
    </rPh>
    <rPh sb="12" eb="13">
      <t>ジ</t>
    </rPh>
    <rPh sb="13" eb="15">
      <t>イカ</t>
    </rPh>
    <phoneticPr fontId="2"/>
  </si>
  <si>
    <r>
      <t>指導教員のこれまでの活動実績</t>
    </r>
    <r>
      <rPr>
        <sz val="8"/>
        <color theme="1"/>
        <rFont val="ＭＳ Ｐゴシック"/>
        <family val="3"/>
        <charset val="128"/>
        <scheme val="minor"/>
      </rPr>
      <t>(250字以下)</t>
    </r>
    <rPh sb="0" eb="2">
      <t>シドウ</t>
    </rPh>
    <rPh sb="2" eb="4">
      <t>キョウイン</t>
    </rPh>
    <rPh sb="10" eb="12">
      <t>カツドウ</t>
    </rPh>
    <rPh sb="12" eb="14">
      <t>ジッセキ</t>
    </rPh>
    <phoneticPr fontId="2"/>
  </si>
  <si>
    <r>
      <rPr>
        <sz val="10"/>
        <color theme="1"/>
        <rFont val="ＭＳ Ｐ明朝"/>
        <family val="1"/>
        <charset val="128"/>
      </rPr>
      <t>①□年△月～□年○月
②□年△月～□年○月</t>
    </r>
    <rPh sb="2" eb="3">
      <t>ネン</t>
    </rPh>
    <rPh sb="4" eb="5">
      <t>ガツ</t>
    </rPh>
    <rPh sb="7" eb="8">
      <t>ネン</t>
    </rPh>
    <rPh sb="9" eb="10">
      <t>ガツ</t>
    </rPh>
    <phoneticPr fontId="2"/>
  </si>
  <si>
    <r>
      <rPr>
        <sz val="10"/>
        <color theme="1"/>
        <rFont val="ＭＳ 明朝"/>
        <family val="1"/>
        <charset val="128"/>
      </rPr>
      <t>△△△△△△の調査
○○○○○○の分析と新規企画の立案</t>
    </r>
    <rPh sb="7" eb="9">
      <t>チョウサ</t>
    </rPh>
    <rPh sb="17" eb="19">
      <t>ブンセキ</t>
    </rPh>
    <rPh sb="20" eb="22">
      <t>シンキ</t>
    </rPh>
    <rPh sb="22" eb="24">
      <t>キカク</t>
    </rPh>
    <rPh sb="25" eb="27">
      <t>リツアン</t>
    </rPh>
    <phoneticPr fontId="2"/>
  </si>
  <si>
    <t>●支出の部</t>
    <rPh sb="1" eb="3">
      <t>シシュツ</t>
    </rPh>
    <rPh sb="4" eb="5">
      <t>ブ</t>
    </rPh>
    <phoneticPr fontId="2"/>
  </si>
  <si>
    <t>(250字以内)</t>
    <phoneticPr fontId="2"/>
  </si>
  <si>
    <r>
      <t>ゼミ等のこれまでの活動実績</t>
    </r>
    <r>
      <rPr>
        <sz val="8"/>
        <color theme="1"/>
        <rFont val="ＭＳ Ｐゴシック"/>
        <family val="3"/>
        <charset val="128"/>
        <scheme val="minor"/>
      </rPr>
      <t>(250字以上)</t>
    </r>
    <rPh sb="2" eb="3">
      <t>ナド</t>
    </rPh>
    <rPh sb="9" eb="11">
      <t>カツドウ</t>
    </rPh>
    <rPh sb="11" eb="13">
      <t>ジッセキ</t>
    </rPh>
    <rPh sb="17" eb="18">
      <t>ジ</t>
    </rPh>
    <rPh sb="18" eb="20">
      <t>イジョウ</t>
    </rPh>
    <phoneticPr fontId="2"/>
  </si>
  <si>
    <r>
      <t>情報発信の方法</t>
    </r>
    <r>
      <rPr>
        <sz val="8"/>
        <color theme="1"/>
        <rFont val="ＭＳ Ｐゴシック"/>
        <family val="3"/>
        <charset val="128"/>
        <scheme val="minor"/>
      </rPr>
      <t>(200字以下)</t>
    </r>
    <rPh sb="0" eb="2">
      <t>ジョウホウ</t>
    </rPh>
    <rPh sb="2" eb="4">
      <t>ハッシン</t>
    </rPh>
    <rPh sb="5" eb="7">
      <t>ホウホウ</t>
    </rPh>
    <phoneticPr fontId="2"/>
  </si>
  <si>
    <r>
      <t>その他（アピールポイント）</t>
    </r>
    <r>
      <rPr>
        <sz val="8"/>
        <color theme="1"/>
        <rFont val="ＭＳ Ｐゴシック"/>
        <family val="3"/>
        <charset val="128"/>
        <scheme val="minor"/>
      </rPr>
      <t>(250字以下)</t>
    </r>
    <phoneticPr fontId="2"/>
  </si>
  <si>
    <r>
      <t>連携により予測される成果</t>
    </r>
    <r>
      <rPr>
        <sz val="8"/>
        <color theme="1"/>
        <rFont val="ＭＳ Ｐゴシック"/>
        <family val="3"/>
        <charset val="128"/>
        <scheme val="minor"/>
      </rPr>
      <t>(250字以下)</t>
    </r>
    <phoneticPr fontId="2"/>
  </si>
  <si>
    <r>
      <t>連携の必要性</t>
    </r>
    <r>
      <rPr>
        <sz val="8"/>
        <color theme="1"/>
        <rFont val="ＭＳ Ｐゴシック"/>
        <family val="3"/>
        <charset val="128"/>
        <scheme val="minor"/>
      </rPr>
      <t>(250字以下)</t>
    </r>
    <phoneticPr fontId="2"/>
  </si>
  <si>
    <r>
      <t>連携に至った経緯</t>
    </r>
    <r>
      <rPr>
        <sz val="8"/>
        <color theme="1"/>
        <rFont val="ＭＳ Ｐゴシック"/>
        <family val="3"/>
        <charset val="128"/>
        <scheme val="minor"/>
      </rPr>
      <t>(250字以下)</t>
    </r>
    <rPh sb="0" eb="2">
      <t>レンケイ</t>
    </rPh>
    <rPh sb="3" eb="4">
      <t>イタ</t>
    </rPh>
    <rPh sb="6" eb="8">
      <t>ケイイ</t>
    </rPh>
    <rPh sb="12" eb="13">
      <t>ジ</t>
    </rPh>
    <rPh sb="13" eb="15">
      <t>イカ</t>
    </rPh>
    <phoneticPr fontId="2"/>
  </si>
  <si>
    <t>金沢市</t>
  </si>
  <si>
    <t>・金沢城下町
・金沢市指定文化財　金沢城惣構跡</t>
  </si>
  <si>
    <t>石川工業高等専門学校建築学科道地研究室＋電子情報工学科越野研究室</t>
  </si>
  <si>
    <t>鵜浦町、三室町、湯川町、岡町
（七尾市）</t>
    <rPh sb="16" eb="19">
      <t>ナナオシ</t>
    </rPh>
    <phoneticPr fontId="3"/>
  </si>
  <si>
    <t>いちご、ゴボウ、米、しいたけ</t>
  </si>
  <si>
    <t>北陸学院大学</t>
  </si>
  <si>
    <t>内灘町</t>
  </si>
  <si>
    <t>内灘海岸の年間を通じた付加価値創出</t>
  </si>
  <si>
    <t>指定なし</t>
  </si>
  <si>
    <t>能美市</t>
  </si>
  <si>
    <t>能美市産農産物を活用した加工品（飲み物）</t>
  </si>
  <si>
    <t>MDB!F2:F3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</si>
</sst>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年度　地域課題研究ゼミナール支援事業&quot;"/>
    <numFmt numFmtId="177" formatCode="0."/>
  </numFmts>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Times New Roman"/>
      <family val="1"/>
    </font>
    <font>
      <sz val="8"/>
      <color theme="1"/>
      <name val="ＭＳ Ｐゴシック"/>
      <family val="2"/>
      <charset val="128"/>
      <scheme val="minor"/>
    </font>
    <font>
      <sz val="8"/>
      <color theme="1"/>
      <name val="ＭＳ Ｐゴシック"/>
      <family val="3"/>
      <charset val="128"/>
      <scheme val="minor"/>
    </font>
    <font>
      <sz val="10.5"/>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font>
    <font>
      <sz val="8"/>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Times New Roman"/>
      <family val="1"/>
    </font>
    <font>
      <sz val="10"/>
      <color theme="1"/>
      <name val="ＭＳ 明朝"/>
      <family val="1"/>
      <charset val="128"/>
    </font>
    <font>
      <u val="double"/>
      <sz val="10"/>
      <color theme="1"/>
      <name val="ＭＳ 明朝"/>
      <family val="1"/>
      <charset val="128"/>
    </font>
    <font>
      <sz val="9"/>
      <color theme="1"/>
      <name val="Times New Roman"/>
      <family val="1"/>
    </font>
    <font>
      <vertAlign val="superscript"/>
      <sz val="10"/>
      <color theme="1"/>
      <name val="ＭＳ Ｐゴシック"/>
      <family val="3"/>
      <charset val="128"/>
      <scheme val="minor"/>
    </font>
    <font>
      <sz val="10"/>
      <color theme="1"/>
      <name val="ＭＳ ゴシック"/>
      <family val="3"/>
      <charset val="128"/>
    </font>
    <font>
      <vertAlign val="superscript"/>
      <sz val="10"/>
      <color theme="1"/>
      <name val="ＭＳ ゴシック"/>
      <family val="3"/>
      <charset val="128"/>
    </font>
    <font>
      <sz val="8"/>
      <color theme="1"/>
      <name val="Times New Roman"/>
      <family val="1"/>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sz val="9"/>
      <color theme="1"/>
      <name val="Arial Unicode MS"/>
      <family val="3"/>
      <charset val="128"/>
    </font>
    <font>
      <sz val="10"/>
      <color theme="1"/>
      <name val="Arial Unicode MS"/>
      <family val="3"/>
      <charset val="128"/>
    </font>
    <font>
      <sz val="8"/>
      <color theme="1"/>
      <name val="ＭＳ Ｐ明朝"/>
      <family val="1"/>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11"/>
      <color theme="0" tint="-0.34998626667073579"/>
      <name val="ＭＳ Ｐゴシック"/>
      <family val="2"/>
      <charset val="128"/>
      <scheme val="minor"/>
    </font>
    <font>
      <sz val="9"/>
      <color rgb="FF000000"/>
      <name val="Meiryo UI"/>
      <family val="3"/>
      <charset val="128"/>
    </font>
    <font>
      <sz val="9"/>
      <color theme="1"/>
      <name val="ＭＳ Ｐゴシック"/>
      <family val="3"/>
      <charset val="128"/>
      <scheme val="minor"/>
    </font>
    <font>
      <sz val="10"/>
      <color rgb="FFFF0000"/>
      <name val="ＭＳ Ｐ明朝"/>
      <family val="1"/>
      <charset val="128"/>
    </font>
    <font>
      <sz val="16"/>
      <color theme="1"/>
      <name val="Times New Roman"/>
      <family val="1"/>
    </font>
    <font>
      <sz val="16"/>
      <color theme="1"/>
      <name val="ＭＳ Ｐゴシック"/>
      <family val="2"/>
      <charset val="128"/>
      <scheme val="minor"/>
    </font>
    <font>
      <sz val="10"/>
      <name val="ＭＳ 明朝"/>
      <family val="1"/>
      <charset val="128"/>
    </font>
    <font>
      <sz val="10"/>
      <name val="ＭＳ Ｐゴシック"/>
      <family val="3"/>
      <charset val="128"/>
      <scheme val="minor"/>
    </font>
    <font>
      <strike/>
      <sz val="10"/>
      <name val="ＭＳ Ｐゴシック"/>
      <family val="3"/>
      <charset val="128"/>
      <scheme val="minor"/>
    </font>
    <font>
      <sz val="8"/>
      <name val="ＭＳ Ｐ明朝"/>
      <family val="1"/>
      <charset val="128"/>
    </font>
    <font>
      <sz val="11"/>
      <color theme="5" tint="0.79998168889431442"/>
      <name val="ＭＳ Ｐゴシック"/>
      <family val="2"/>
      <charset val="128"/>
      <scheme val="minor"/>
    </font>
    <font>
      <sz val="12"/>
      <color theme="0"/>
      <name val="ＭＳ Ｐゴシック"/>
      <family val="2"/>
      <charset val="128"/>
      <scheme val="minor"/>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diagonalUp="1">
      <left style="hair">
        <color auto="1"/>
      </left>
      <right style="hair">
        <color auto="1"/>
      </right>
      <top style="hair">
        <color auto="1"/>
      </top>
      <bottom style="hair">
        <color auto="1"/>
      </bottom>
      <diagonal style="hair">
        <color auto="1"/>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diagonalUp="1">
      <left style="hair">
        <color auto="1"/>
      </left>
      <right style="hair">
        <color auto="1"/>
      </right>
      <top/>
      <bottom style="hair">
        <color auto="1"/>
      </bottom>
      <diagonal style="hair">
        <color auto="1"/>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207">
    <xf numFmtId="0" fontId="0" fillId="0" borderId="0" xfId="0">
      <alignment vertical="center"/>
    </xf>
    <xf numFmtId="0" fontId="0" fillId="0" borderId="0" xfId="0" applyAlignment="1">
      <alignment horizontal="left" vertical="center"/>
    </xf>
    <xf numFmtId="0" fontId="0" fillId="0" borderId="0" xfId="0" applyAlignment="1"/>
    <xf numFmtId="0" fontId="7" fillId="0" borderId="0" xfId="0" applyFont="1">
      <alignment vertical="center"/>
    </xf>
    <xf numFmtId="0" fontId="11" fillId="0" borderId="11"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0" fillId="0" borderId="0" xfId="0" quotePrefix="1">
      <alignment vertical="center"/>
    </xf>
    <xf numFmtId="0" fontId="0" fillId="0" borderId="0" xfId="0" applyAlignment="1">
      <alignment vertical="center" wrapText="1"/>
    </xf>
    <xf numFmtId="0" fontId="0" fillId="0" borderId="0" xfId="0" applyAlignment="1">
      <alignment vertical="center"/>
    </xf>
    <xf numFmtId="0" fontId="5" fillId="0" borderId="0" xfId="0" applyFont="1">
      <alignment vertical="center"/>
    </xf>
    <xf numFmtId="0" fontId="11" fillId="0" borderId="0" xfId="0" applyFont="1">
      <alignment vertical="center"/>
    </xf>
    <xf numFmtId="0" fontId="11" fillId="0" borderId="0" xfId="0" quotePrefix="1" applyFont="1">
      <alignment vertical="center"/>
    </xf>
    <xf numFmtId="0" fontId="12" fillId="0" borderId="0" xfId="0" applyFont="1">
      <alignment vertical="center"/>
    </xf>
    <xf numFmtId="0" fontId="11" fillId="0" borderId="0" xfId="0" applyFont="1" applyAlignment="1">
      <alignment vertical="center"/>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Alignment="1">
      <alignment vertical="center"/>
    </xf>
    <xf numFmtId="0" fontId="8" fillId="0" borderId="0" xfId="0" applyFont="1" applyAlignment="1">
      <alignment horizontal="right" vertical="center"/>
    </xf>
    <xf numFmtId="0" fontId="11" fillId="0" borderId="0" xfId="0" applyFont="1" applyAlignment="1"/>
    <xf numFmtId="0" fontId="11" fillId="0" borderId="12" xfId="0" applyFont="1" applyBorder="1">
      <alignment vertical="center"/>
    </xf>
    <xf numFmtId="176"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21" fillId="0" borderId="0" xfId="0" applyFont="1">
      <alignment vertical="center"/>
    </xf>
    <xf numFmtId="0" fontId="22" fillId="0" borderId="0" xfId="0" applyFont="1" applyAlignment="1">
      <alignment horizontal="centerContinuous" vertical="center"/>
    </xf>
    <xf numFmtId="0" fontId="22" fillId="0" borderId="0" xfId="0" applyFont="1">
      <alignment vertical="center"/>
    </xf>
    <xf numFmtId="0" fontId="11" fillId="0" borderId="12" xfId="0" applyFont="1" applyBorder="1" applyAlignment="1"/>
    <xf numFmtId="0" fontId="12" fillId="0" borderId="12" xfId="0" applyFont="1" applyBorder="1">
      <alignment vertical="center"/>
    </xf>
    <xf numFmtId="0" fontId="12" fillId="0" borderId="13" xfId="0" applyFont="1" applyBorder="1">
      <alignment vertical="center"/>
    </xf>
    <xf numFmtId="0" fontId="12" fillId="0" borderId="12" xfId="0" applyFont="1" applyBorder="1" applyAlignment="1">
      <alignment horizontal="left" vertical="center"/>
    </xf>
    <xf numFmtId="0" fontId="12" fillId="0" borderId="12" xfId="0" applyFont="1" applyBorder="1" applyAlignment="1">
      <alignment horizontal="right" vertical="center"/>
    </xf>
    <xf numFmtId="0" fontId="12" fillId="0" borderId="11" xfId="0" applyFont="1" applyBorder="1">
      <alignment vertical="center"/>
    </xf>
    <xf numFmtId="0" fontId="12" fillId="0" borderId="13" xfId="0" applyFont="1" applyBorder="1" applyAlignment="1">
      <alignment horizontal="center" vertical="center"/>
    </xf>
    <xf numFmtId="0" fontId="14" fillId="0" borderId="12" xfId="0" applyFont="1" applyBorder="1" applyAlignment="1">
      <alignment horizontal="centerContinuous" vertical="center" shrinkToFit="1"/>
    </xf>
    <xf numFmtId="0" fontId="14" fillId="0" borderId="0" xfId="0" applyFont="1" applyBorder="1" applyAlignment="1">
      <alignment vertical="center" shrinkToFit="1"/>
    </xf>
    <xf numFmtId="0" fontId="11" fillId="0" borderId="11" xfId="0" applyFont="1" applyFill="1" applyBorder="1">
      <alignment vertical="center"/>
    </xf>
    <xf numFmtId="0" fontId="11" fillId="0" borderId="12" xfId="0" applyFont="1" applyFill="1" applyBorder="1" applyAlignment="1">
      <alignment vertical="center"/>
    </xf>
    <xf numFmtId="0" fontId="11" fillId="0" borderId="12" xfId="0" applyFont="1" applyFill="1" applyBorder="1">
      <alignment vertical="center"/>
    </xf>
    <xf numFmtId="0" fontId="11" fillId="0" borderId="13" xfId="0" applyFont="1" applyFill="1" applyBorder="1">
      <alignment vertical="center"/>
    </xf>
    <xf numFmtId="0" fontId="26" fillId="0" borderId="0" xfId="0" applyFont="1">
      <alignment vertical="center"/>
    </xf>
    <xf numFmtId="0" fontId="26" fillId="0" borderId="0" xfId="0" applyFont="1" applyAlignment="1">
      <alignment vertical="center"/>
    </xf>
    <xf numFmtId="0" fontId="26" fillId="0" borderId="0" xfId="0" applyFont="1" applyFill="1" applyBorder="1">
      <alignment vertical="center"/>
    </xf>
    <xf numFmtId="0" fontId="26" fillId="0" borderId="0" xfId="0" applyFont="1" applyAlignment="1">
      <alignment horizontal="left" vertical="center"/>
    </xf>
    <xf numFmtId="0" fontId="14" fillId="0" borderId="11" xfId="0" applyFont="1" applyBorder="1" applyAlignment="1">
      <alignment horizontal="centerContinuous" vertical="center" shrinkToFit="1"/>
    </xf>
    <xf numFmtId="0" fontId="20" fillId="0" borderId="0" xfId="0" applyFont="1" applyAlignment="1">
      <alignment vertical="center"/>
    </xf>
    <xf numFmtId="0" fontId="20" fillId="0" borderId="0" xfId="0" applyFont="1">
      <alignment vertical="center"/>
    </xf>
    <xf numFmtId="0" fontId="25" fillId="0" borderId="11" xfId="0" applyFont="1" applyBorder="1" applyAlignment="1">
      <alignment horizontal="centerContinuous" vertical="center"/>
    </xf>
    <xf numFmtId="0" fontId="30" fillId="0" borderId="0" xfId="0" applyFont="1">
      <alignment vertical="center"/>
    </xf>
    <xf numFmtId="0" fontId="28" fillId="0" borderId="13" xfId="0" applyFont="1" applyBorder="1" applyAlignment="1">
      <alignment vertical="center" shrinkToFit="1"/>
    </xf>
    <xf numFmtId="0" fontId="0" fillId="0" borderId="12" xfId="0" applyBorder="1">
      <alignment vertical="center"/>
    </xf>
    <xf numFmtId="0" fontId="0" fillId="0" borderId="13" xfId="0" applyBorder="1">
      <alignment vertical="center"/>
    </xf>
    <xf numFmtId="0" fontId="4" fillId="0" borderId="1" xfId="0" applyFont="1" applyBorder="1" applyAlignment="1">
      <alignment horizontal="center"/>
    </xf>
    <xf numFmtId="0" fontId="25" fillId="0" borderId="0" xfId="0" quotePrefix="1" applyFont="1">
      <alignment vertical="center"/>
    </xf>
    <xf numFmtId="0" fontId="25" fillId="0" borderId="0" xfId="0" quotePrefix="1" applyFont="1" applyAlignment="1">
      <alignment vertical="center"/>
    </xf>
    <xf numFmtId="0" fontId="25" fillId="0" borderId="0" xfId="0" quotePrefix="1" applyFont="1" applyAlignment="1"/>
    <xf numFmtId="0" fontId="25" fillId="0" borderId="0" xfId="0" applyFont="1" applyAlignment="1">
      <alignment vertical="center"/>
    </xf>
    <xf numFmtId="0" fontId="16" fillId="0" borderId="0" xfId="0" applyFont="1" applyAlignment="1">
      <alignment vertical="center"/>
    </xf>
    <xf numFmtId="0" fontId="6" fillId="0" borderId="0" xfId="0" applyFont="1">
      <alignment vertical="center"/>
    </xf>
    <xf numFmtId="177" fontId="25" fillId="0" borderId="0" xfId="0" quotePrefix="1" applyNumberFormat="1" applyFont="1" applyAlignment="1">
      <alignment vertical="center"/>
    </xf>
    <xf numFmtId="0" fontId="0" fillId="2" borderId="0" xfId="0" applyFill="1">
      <alignment vertical="center"/>
    </xf>
    <xf numFmtId="0" fontId="16" fillId="0" borderId="0" xfId="0" applyFont="1" applyBorder="1" applyAlignment="1">
      <alignment vertical="center"/>
    </xf>
    <xf numFmtId="0" fontId="0" fillId="0" borderId="0" xfId="0" applyFill="1">
      <alignment vertical="center"/>
    </xf>
    <xf numFmtId="0" fontId="11" fillId="0" borderId="0" xfId="0" applyFont="1" applyFill="1">
      <alignment vertical="center"/>
    </xf>
    <xf numFmtId="0" fontId="11" fillId="2" borderId="0" xfId="0" applyFont="1" applyFill="1">
      <alignment vertical="center"/>
    </xf>
    <xf numFmtId="0" fontId="37" fillId="0" borderId="0" xfId="0" applyFont="1" applyAlignment="1">
      <alignment vertical="center"/>
    </xf>
    <xf numFmtId="0" fontId="39" fillId="0" borderId="0" xfId="0" applyFont="1">
      <alignment vertical="center"/>
    </xf>
    <xf numFmtId="0" fontId="40" fillId="0" borderId="0" xfId="0" applyFont="1" applyAlignment="1"/>
    <xf numFmtId="0" fontId="40" fillId="0" borderId="0" xfId="0" applyFont="1">
      <alignment vertical="center"/>
    </xf>
    <xf numFmtId="0" fontId="40" fillId="0" borderId="0" xfId="0" applyFont="1" applyAlignment="1">
      <alignment vertical="center"/>
    </xf>
    <xf numFmtId="0" fontId="13" fillId="2" borderId="0" xfId="0" applyFont="1" applyFill="1" applyAlignment="1" applyProtection="1">
      <alignment horizontal="right" vertical="center"/>
      <protection locked="0"/>
    </xf>
    <xf numFmtId="0" fontId="13" fillId="2" borderId="12" xfId="0" applyFont="1" applyFill="1" applyBorder="1" applyProtection="1">
      <alignment vertical="center"/>
      <protection locked="0"/>
    </xf>
    <xf numFmtId="0" fontId="42" fillId="0" borderId="0" xfId="0" applyFont="1" applyAlignment="1">
      <alignment vertical="center"/>
    </xf>
    <xf numFmtId="0" fontId="11"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3" fillId="2" borderId="3" xfId="0" applyFont="1" applyFill="1" applyBorder="1" applyAlignment="1" applyProtection="1">
      <alignment vertical="top" wrapText="1"/>
      <protection locked="0"/>
    </xf>
    <xf numFmtId="0" fontId="4" fillId="2" borderId="10"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0" fontId="4" fillId="2" borderId="5" xfId="0" applyFont="1" applyFill="1" applyBorder="1" applyAlignment="1" applyProtection="1">
      <alignment vertical="top"/>
      <protection locked="0"/>
    </xf>
    <xf numFmtId="0" fontId="4" fillId="2" borderId="0" xfId="0" applyFont="1" applyFill="1" applyAlignment="1" applyProtection="1">
      <alignment vertical="top"/>
      <protection locked="0"/>
    </xf>
    <xf numFmtId="0" fontId="4" fillId="2" borderId="6" xfId="0" applyFont="1" applyFill="1" applyBorder="1" applyAlignment="1" applyProtection="1">
      <alignment vertical="top"/>
      <protection locked="0"/>
    </xf>
    <xf numFmtId="0" fontId="4" fillId="2" borderId="7"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4" fillId="2" borderId="8" xfId="0" applyFont="1" applyFill="1" applyBorder="1" applyAlignment="1" applyProtection="1">
      <alignment vertical="top"/>
      <protection locked="0"/>
    </xf>
    <xf numFmtId="0" fontId="13" fillId="2" borderId="10" xfId="0" applyFont="1" applyFill="1" applyBorder="1" applyAlignment="1" applyProtection="1">
      <alignment vertical="top"/>
      <protection locked="0"/>
    </xf>
    <xf numFmtId="0" fontId="13" fillId="2" borderId="4" xfId="0" applyFont="1" applyFill="1" applyBorder="1" applyAlignment="1" applyProtection="1">
      <alignment vertical="top"/>
      <protection locked="0"/>
    </xf>
    <xf numFmtId="0" fontId="40" fillId="0" borderId="5"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41" fillId="0" borderId="0" xfId="0" applyFont="1" applyAlignment="1">
      <alignment vertical="top" wrapText="1"/>
    </xf>
    <xf numFmtId="0" fontId="13" fillId="2" borderId="12" xfId="0" applyFont="1" applyFill="1" applyBorder="1" applyAlignment="1" applyProtection="1">
      <alignment vertical="center"/>
      <protection locked="0"/>
    </xf>
    <xf numFmtId="0" fontId="29" fillId="2" borderId="12" xfId="0" applyFont="1" applyFill="1" applyBorder="1" applyAlignment="1" applyProtection="1">
      <alignment vertical="center" shrinkToFit="1"/>
      <protection locked="0"/>
    </xf>
    <xf numFmtId="0" fontId="27" fillId="0" borderId="13" xfId="0" applyFont="1" applyBorder="1" applyAlignment="1" applyProtection="1">
      <alignment vertical="center" shrinkToFit="1"/>
      <protection locked="0"/>
    </xf>
    <xf numFmtId="0" fontId="14" fillId="2" borderId="11" xfId="0" applyFont="1" applyFill="1" applyBorder="1" applyAlignment="1" applyProtection="1">
      <alignment vertical="top" wrapText="1"/>
      <protection locked="0"/>
    </xf>
    <xf numFmtId="0" fontId="14" fillId="2" borderId="12" xfId="0" applyFont="1" applyFill="1" applyBorder="1" applyAlignment="1" applyProtection="1">
      <alignment vertical="top" wrapText="1"/>
      <protection locked="0"/>
    </xf>
    <xf numFmtId="0" fontId="14" fillId="2" borderId="13" xfId="0" applyFont="1" applyFill="1" applyBorder="1" applyAlignment="1" applyProtection="1">
      <alignment vertical="top" wrapText="1"/>
      <protection locked="0"/>
    </xf>
    <xf numFmtId="0" fontId="16" fillId="0" borderId="0" xfId="0" applyFont="1" applyAlignment="1">
      <alignment vertical="center"/>
    </xf>
    <xf numFmtId="0" fontId="0" fillId="0" borderId="2" xfId="0" applyBorder="1" applyAlignment="1">
      <alignment vertical="center"/>
    </xf>
    <xf numFmtId="0" fontId="29" fillId="2" borderId="2" xfId="0" applyFont="1" applyFill="1" applyBorder="1" applyAlignment="1" applyProtection="1">
      <alignment vertical="center" shrinkToFit="1"/>
      <protection locked="0"/>
    </xf>
    <xf numFmtId="0" fontId="13" fillId="2" borderId="2" xfId="0" applyFont="1" applyFill="1" applyBorder="1" applyAlignment="1" applyProtection="1">
      <alignment vertical="center" shrinkToFit="1"/>
      <protection locked="0"/>
    </xf>
    <xf numFmtId="0" fontId="13" fillId="2" borderId="2" xfId="0" applyFont="1" applyFill="1" applyBorder="1" applyAlignment="1" applyProtection="1">
      <alignment horizontal="center" vertical="center" shrinkToFit="1"/>
      <protection locked="0"/>
    </xf>
    <xf numFmtId="0" fontId="27" fillId="2" borderId="1" xfId="0" applyFont="1" applyFill="1" applyBorder="1" applyAlignment="1" applyProtection="1">
      <alignment shrinkToFit="1"/>
      <protection locked="0"/>
    </xf>
    <xf numFmtId="0" fontId="4" fillId="2" borderId="1" xfId="0" applyFont="1" applyFill="1" applyBorder="1" applyAlignment="1" applyProtection="1">
      <alignment shrinkToFit="1"/>
      <protection locked="0"/>
    </xf>
    <xf numFmtId="0" fontId="4" fillId="0" borderId="1" xfId="0" applyFont="1" applyBorder="1" applyAlignment="1" applyProtection="1">
      <alignment shrinkToFit="1"/>
      <protection locked="0"/>
    </xf>
    <xf numFmtId="0" fontId="32" fillId="0" borderId="10" xfId="0" applyFont="1" applyBorder="1" applyAlignment="1">
      <alignment horizontal="right" vertical="center"/>
    </xf>
    <xf numFmtId="0" fontId="14" fillId="2" borderId="11" xfId="0" applyFont="1" applyFill="1" applyBorder="1" applyAlignment="1" applyProtection="1">
      <alignment vertical="center" shrinkToFit="1"/>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vertical="center" textRotation="255" wrapText="1"/>
    </xf>
    <xf numFmtId="0" fontId="6" fillId="0" borderId="4" xfId="0" applyFont="1" applyBorder="1" applyAlignment="1">
      <alignment vertical="center" textRotation="255" wrapText="1"/>
    </xf>
    <xf numFmtId="0" fontId="6" fillId="0" borderId="5" xfId="0" applyFont="1" applyBorder="1" applyAlignment="1">
      <alignment vertical="center" textRotation="255" wrapText="1"/>
    </xf>
    <xf numFmtId="0" fontId="6" fillId="0" borderId="6" xfId="0" applyFont="1" applyBorder="1" applyAlignment="1">
      <alignment vertical="center" textRotation="255" wrapText="1"/>
    </xf>
    <xf numFmtId="0" fontId="6" fillId="0" borderId="7" xfId="0" applyFont="1" applyBorder="1" applyAlignment="1">
      <alignment vertical="center" textRotation="255" wrapText="1"/>
    </xf>
    <xf numFmtId="0" fontId="6" fillId="0" borderId="8" xfId="0" applyFont="1" applyBorder="1" applyAlignment="1">
      <alignment vertical="center" textRotation="255" wrapText="1"/>
    </xf>
    <xf numFmtId="0" fontId="13" fillId="2" borderId="11"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13" fillId="2" borderId="12"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13"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13" xfId="0" applyFont="1" applyFill="1" applyBorder="1" applyAlignment="1" applyProtection="1">
      <alignment vertical="center" shrinkToFit="1"/>
      <protection locked="0"/>
    </xf>
    <xf numFmtId="0" fontId="29" fillId="2" borderId="12" xfId="0" applyFont="1" applyFill="1" applyBorder="1" applyAlignment="1" applyProtection="1">
      <alignment horizontal="right" vertical="center"/>
      <protection locked="0"/>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4" fillId="2" borderId="2" xfId="0" applyFont="1" applyFill="1" applyBorder="1" applyAlignment="1" applyProtection="1">
      <alignment vertical="center"/>
      <protection locked="0"/>
    </xf>
    <xf numFmtId="0" fontId="18" fillId="0" borderId="2" xfId="0" applyFont="1" applyBorder="1" applyAlignment="1">
      <alignment horizontal="center" vertical="center"/>
    </xf>
    <xf numFmtId="6" fontId="13" fillId="2" borderId="2" xfId="1" applyNumberFormat="1" applyFont="1" applyFill="1" applyBorder="1" applyAlignment="1" applyProtection="1">
      <alignment vertical="center"/>
      <protection locked="0"/>
    </xf>
    <xf numFmtId="6" fontId="13" fillId="2" borderId="16" xfId="1" applyNumberFormat="1" applyFont="1" applyFill="1" applyBorder="1" applyAlignment="1" applyProtection="1">
      <alignment vertical="center"/>
      <protection locked="0"/>
    </xf>
    <xf numFmtId="0" fontId="14" fillId="2" borderId="12" xfId="0" applyFont="1" applyFill="1" applyBorder="1" applyAlignment="1" applyProtection="1">
      <alignment vertical="center" shrinkToFit="1"/>
      <protection locked="0"/>
    </xf>
    <xf numFmtId="0" fontId="14" fillId="2" borderId="13" xfId="0" applyFont="1" applyFill="1" applyBorder="1" applyAlignment="1" applyProtection="1">
      <alignment vertical="center" shrinkToFit="1"/>
      <protection locked="0"/>
    </xf>
    <xf numFmtId="0" fontId="14" fillId="2" borderId="17" xfId="0" applyFont="1" applyFill="1" applyBorder="1" applyAlignment="1" applyProtection="1">
      <alignment vertical="center" shrinkToFit="1"/>
      <protection locked="0"/>
    </xf>
    <xf numFmtId="0" fontId="14" fillId="2" borderId="18" xfId="0" applyFont="1" applyFill="1" applyBorder="1" applyAlignment="1" applyProtection="1">
      <alignment vertical="center" shrinkToFit="1"/>
      <protection locked="0"/>
    </xf>
    <xf numFmtId="0" fontId="14" fillId="2" borderId="19" xfId="0" applyFont="1" applyFill="1" applyBorder="1" applyAlignment="1" applyProtection="1">
      <alignment vertical="center" shrinkToFit="1"/>
      <protection locked="0"/>
    </xf>
    <xf numFmtId="0" fontId="12" fillId="0" borderId="14" xfId="0" applyFont="1" applyBorder="1" applyAlignment="1">
      <alignment horizontal="center" vertical="center"/>
    </xf>
    <xf numFmtId="6" fontId="13" fillId="0" borderId="14" xfId="1" applyNumberFormat="1" applyFont="1" applyFill="1" applyBorder="1" applyAlignment="1">
      <alignment vertical="center"/>
    </xf>
    <xf numFmtId="0" fontId="11" fillId="0" borderId="15"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29" fillId="0" borderId="0" xfId="0" applyFont="1" applyAlignment="1">
      <alignment vertical="center"/>
    </xf>
    <xf numFmtId="0" fontId="14" fillId="0" borderId="0" xfId="0" applyFont="1" applyAlignment="1">
      <alignment vertical="center"/>
    </xf>
    <xf numFmtId="0" fontId="8" fillId="0" borderId="2" xfId="0" applyFont="1" applyBorder="1" applyAlignment="1">
      <alignment horizontal="center" vertical="center"/>
    </xf>
    <xf numFmtId="0" fontId="24" fillId="0" borderId="2" xfId="0" applyFont="1" applyBorder="1" applyAlignment="1">
      <alignment horizontal="center" vertical="center"/>
    </xf>
    <xf numFmtId="0" fontId="0" fillId="0" borderId="0" xfId="0" applyBorder="1" applyAlignment="1">
      <alignment horizontal="distributed"/>
    </xf>
    <xf numFmtId="0" fontId="0" fillId="0" borderId="0" xfId="0" applyAlignment="1"/>
    <xf numFmtId="0" fontId="27" fillId="2" borderId="1" xfId="0" applyFont="1" applyFill="1" applyBorder="1" applyAlignment="1" applyProtection="1">
      <protection locked="0"/>
    </xf>
    <xf numFmtId="0" fontId="4" fillId="2" borderId="1" xfId="0" applyFont="1" applyFill="1" applyBorder="1" applyAlignment="1" applyProtection="1">
      <protection locked="0"/>
    </xf>
    <xf numFmtId="0" fontId="16" fillId="2" borderId="2" xfId="0" applyFont="1" applyFill="1" applyBorder="1" applyAlignment="1" applyProtection="1">
      <alignment vertical="center" shrinkToFit="1"/>
      <protection locked="0"/>
    </xf>
    <xf numFmtId="0" fontId="5" fillId="0" borderId="3" xfId="0" applyFont="1" applyBorder="1" applyAlignment="1">
      <alignment vertical="center" textRotation="255" wrapText="1"/>
    </xf>
    <xf numFmtId="0" fontId="16" fillId="2" borderId="11" xfId="0" applyFont="1" applyFill="1" applyBorder="1" applyAlignment="1" applyProtection="1">
      <alignment vertical="center" shrinkToFit="1"/>
      <protection locked="0"/>
    </xf>
    <xf numFmtId="0" fontId="13" fillId="0" borderId="9" xfId="0" applyFont="1" applyBorder="1" applyAlignment="1">
      <alignment vertical="center" shrinkToFit="1"/>
    </xf>
    <xf numFmtId="0" fontId="9" fillId="0" borderId="3" xfId="0" applyFont="1" applyBorder="1" applyAlignment="1">
      <alignment vertical="center" textRotation="255" wrapText="1"/>
    </xf>
    <xf numFmtId="0" fontId="10" fillId="0" borderId="4" xfId="0" applyFont="1" applyBorder="1" applyAlignment="1">
      <alignment vertical="center" textRotation="255" wrapText="1"/>
    </xf>
    <xf numFmtId="0" fontId="10" fillId="0" borderId="5" xfId="0" applyFont="1" applyBorder="1" applyAlignment="1">
      <alignment vertical="center" textRotation="255" wrapText="1"/>
    </xf>
    <xf numFmtId="0" fontId="10" fillId="0" borderId="6" xfId="0" applyFont="1" applyBorder="1" applyAlignment="1">
      <alignment vertical="center" textRotation="255" wrapText="1"/>
    </xf>
    <xf numFmtId="0" fontId="10" fillId="0" borderId="7" xfId="0" applyFont="1" applyBorder="1" applyAlignment="1">
      <alignment vertical="center" textRotation="255" wrapText="1"/>
    </xf>
    <xf numFmtId="0" fontId="10" fillId="0" borderId="8" xfId="0" applyFont="1" applyBorder="1" applyAlignment="1">
      <alignment vertical="center" textRotation="255" wrapText="1"/>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13" fillId="0" borderId="3" xfId="0" applyFont="1" applyBorder="1" applyAlignment="1">
      <alignment vertical="center"/>
    </xf>
    <xf numFmtId="0" fontId="13" fillId="0" borderId="10"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vertical="center"/>
    </xf>
    <xf numFmtId="0" fontId="6" fillId="0" borderId="4" xfId="0" applyFont="1" applyBorder="1" applyAlignment="1">
      <alignment horizontal="center" vertical="center"/>
    </xf>
    <xf numFmtId="0" fontId="0" fillId="0" borderId="8" xfId="0" applyBorder="1" applyAlignment="1">
      <alignment horizontal="center" vertical="center"/>
    </xf>
    <xf numFmtId="0" fontId="14" fillId="2" borderId="11" xfId="0" applyFont="1" applyFill="1" applyBorder="1" applyAlignment="1" applyProtection="1">
      <alignment horizontal="left" vertical="top" wrapText="1"/>
      <protection locked="0"/>
    </xf>
    <xf numFmtId="0" fontId="14" fillId="2" borderId="12"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36" fillId="2" borderId="11" xfId="0" applyFont="1" applyFill="1" applyBorder="1" applyAlignment="1" applyProtection="1">
      <alignment vertical="top" wrapText="1"/>
      <protection locked="0"/>
    </xf>
    <xf numFmtId="0" fontId="36" fillId="2" borderId="12" xfId="0" applyFont="1" applyFill="1" applyBorder="1" applyAlignment="1" applyProtection="1">
      <alignment vertical="top" wrapText="1"/>
      <protection locked="0"/>
    </xf>
    <xf numFmtId="0" fontId="36" fillId="2" borderId="13" xfId="0" applyFont="1" applyFill="1" applyBorder="1" applyAlignment="1" applyProtection="1">
      <alignment vertical="top" wrapText="1"/>
      <protection locked="0"/>
    </xf>
    <xf numFmtId="0" fontId="6"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5" fillId="0" borderId="2" xfId="0" applyFont="1" applyBorder="1" applyAlignment="1">
      <alignment horizontal="center" vertical="center"/>
    </xf>
    <xf numFmtId="0" fontId="34" fillId="2" borderId="11" xfId="0"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16" fillId="0" borderId="11" xfId="0" applyFont="1" applyBorder="1" applyAlignment="1">
      <alignment horizontal="center" vertical="top" wrapText="1" shrinkToFit="1"/>
    </xf>
    <xf numFmtId="0" fontId="16" fillId="0" borderId="12" xfId="0" applyFont="1" applyBorder="1" applyAlignment="1">
      <alignment horizontal="center" vertical="top" wrapText="1" shrinkToFit="1"/>
    </xf>
    <xf numFmtId="0" fontId="8" fillId="0" borderId="13" xfId="0" applyFont="1" applyBorder="1" applyAlignment="1">
      <alignment vertical="top" wrapText="1" shrinkToFit="1"/>
    </xf>
    <xf numFmtId="0" fontId="16" fillId="0" borderId="11" xfId="0" applyFont="1" applyBorder="1" applyAlignment="1">
      <alignment vertical="center" wrapText="1"/>
    </xf>
    <xf numFmtId="0" fontId="8" fillId="0" borderId="12" xfId="0" applyFont="1" applyBorder="1" applyAlignment="1">
      <alignment vertical="center" wrapText="1"/>
    </xf>
    <xf numFmtId="0" fontId="0" fillId="0" borderId="2" xfId="0" applyBorder="1" applyAlignment="1">
      <alignment horizontal="center" vertical="center"/>
    </xf>
    <xf numFmtId="0" fontId="18" fillId="0" borderId="16" xfId="0" applyFont="1" applyBorder="1" applyAlignment="1">
      <alignment horizontal="center" vertical="center"/>
    </xf>
    <xf numFmtId="0" fontId="14" fillId="2" borderId="16" xfId="0" applyFont="1" applyFill="1" applyBorder="1" applyAlignment="1" applyProtection="1">
      <alignment vertical="center"/>
      <protection locked="0"/>
    </xf>
    <xf numFmtId="0" fontId="18" fillId="0" borderId="14" xfId="0" applyFont="1" applyBorder="1" applyAlignment="1">
      <alignment horizontal="center" vertical="center"/>
    </xf>
    <xf numFmtId="0" fontId="12" fillId="0" borderId="15" xfId="0" applyFont="1" applyFill="1" applyBorder="1" applyAlignment="1">
      <alignment vertical="center"/>
    </xf>
    <xf numFmtId="0" fontId="12" fillId="0" borderId="16" xfId="0" applyFont="1" applyBorder="1" applyAlignment="1">
      <alignment horizontal="center" vertical="center"/>
    </xf>
  </cellXfs>
  <cellStyles count="3">
    <cellStyle name="桁区切り" xfId="1" builtinId="6"/>
    <cellStyle name="標準" xfId="0" builtinId="0"/>
    <cellStyle name="標準 3" xfId="2"/>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Option!$C$5"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firstButton="1" fmlaLink="Option!$C$6"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104</xdr:row>
          <xdr:rowOff>38100</xdr:rowOff>
        </xdr:from>
        <xdr:to>
          <xdr:col>6</xdr:col>
          <xdr:colOff>190500</xdr:colOff>
          <xdr:row>105</xdr:row>
          <xdr:rowOff>114300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公開を認める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104</xdr:row>
          <xdr:rowOff>38100</xdr:rowOff>
        </xdr:from>
        <xdr:to>
          <xdr:col>15</xdr:col>
          <xdr:colOff>144780</xdr:colOff>
          <xdr:row>105</xdr:row>
          <xdr:rowOff>114300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公開を認めない</a:t>
              </a:r>
            </a:p>
          </xdr:txBody>
        </xdr:sp>
        <xdr:clientData/>
      </xdr:twoCellAnchor>
    </mc:Choice>
    <mc:Fallback/>
  </mc:AlternateContent>
  <xdr:twoCellAnchor>
    <xdr:from>
      <xdr:col>0</xdr:col>
      <xdr:colOff>80211</xdr:colOff>
      <xdr:row>7</xdr:row>
      <xdr:rowOff>120314</xdr:rowOff>
    </xdr:from>
    <xdr:to>
      <xdr:col>10</xdr:col>
      <xdr:colOff>150394</xdr:colOff>
      <xdr:row>9</xdr:row>
      <xdr:rowOff>300790</xdr:rowOff>
    </xdr:to>
    <xdr:sp macro="" textlink="">
      <xdr:nvSpPr>
        <xdr:cNvPr id="2" name="テキスト ボックス 1"/>
        <xdr:cNvSpPr txBox="1"/>
      </xdr:nvSpPr>
      <xdr:spPr>
        <a:xfrm>
          <a:off x="80211" y="1554077"/>
          <a:ext cx="2155657" cy="661739"/>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70C0"/>
              </a:solidFill>
            </a:rPr>
            <a:t>青地の部分に入力してください。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83820</xdr:colOff>
          <xdr:row>107</xdr:row>
          <xdr:rowOff>60960</xdr:rowOff>
        </xdr:from>
        <xdr:to>
          <xdr:col>4</xdr:col>
          <xdr:colOff>160020</xdr:colOff>
          <xdr:row>108</xdr:row>
          <xdr:rowOff>137160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連携する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175260</xdr:rowOff>
        </xdr:from>
        <xdr:to>
          <xdr:col>17</xdr:col>
          <xdr:colOff>0</xdr:colOff>
          <xdr:row>109</xdr:row>
          <xdr:rowOff>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107</xdr:row>
          <xdr:rowOff>60960</xdr:rowOff>
        </xdr:from>
        <xdr:to>
          <xdr:col>13</xdr:col>
          <xdr:colOff>114300</xdr:colOff>
          <xdr:row>108</xdr:row>
          <xdr:rowOff>137160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連携しない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103</xdr:row>
          <xdr:rowOff>175260</xdr:rowOff>
        </xdr:from>
        <xdr:to>
          <xdr:col>17</xdr:col>
          <xdr:colOff>0</xdr:colOff>
          <xdr:row>106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4</xdr:col>
      <xdr:colOff>120315</xdr:colOff>
      <xdr:row>29</xdr:row>
      <xdr:rowOff>60159</xdr:rowOff>
    </xdr:from>
    <xdr:to>
      <xdr:col>32</xdr:col>
      <xdr:colOff>160421</xdr:colOff>
      <xdr:row>31</xdr:row>
      <xdr:rowOff>20054</xdr:rowOff>
    </xdr:to>
    <xdr:sp macro="" textlink="">
      <xdr:nvSpPr>
        <xdr:cNvPr id="11" name="テキスト ボックス 10"/>
        <xdr:cNvSpPr txBox="1"/>
      </xdr:nvSpPr>
      <xdr:spPr>
        <a:xfrm>
          <a:off x="1002631" y="6787817"/>
          <a:ext cx="5795211" cy="25065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セル内で改行する場合は，改行したい位置にカーソルを合わせ，</a:t>
          </a:r>
          <a:r>
            <a:rPr kumimoji="1" lang="en-US" altLang="ja-JP" sz="900" b="0">
              <a:solidFill>
                <a:srgbClr val="FF0000"/>
              </a:solidFill>
            </a:rPr>
            <a:t>"Alt"</a:t>
          </a:r>
          <a:r>
            <a:rPr kumimoji="1" lang="ja-JP" altLang="en-US" sz="900" b="0">
              <a:solidFill>
                <a:srgbClr val="FF0000"/>
              </a:solidFill>
            </a:rPr>
            <a:t>キーを押しながら</a:t>
          </a:r>
          <a:r>
            <a:rPr kumimoji="1" lang="en-US" altLang="ja-JP" sz="900" b="0">
              <a:solidFill>
                <a:srgbClr val="FF0000"/>
              </a:solidFill>
            </a:rPr>
            <a:t>"Enter"</a:t>
          </a:r>
          <a:r>
            <a:rPr kumimoji="1" lang="ja-JP" altLang="en-US" sz="900" b="0">
              <a:solidFill>
                <a:srgbClr val="FF0000"/>
              </a:solidFill>
            </a:rPr>
            <a:t>キーを押してください。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30"/>
  <sheetViews>
    <sheetView showGridLines="0" tabSelected="1" view="pageBreakPreview" topLeftCell="A103" zoomScale="95" zoomScaleNormal="95" zoomScaleSheetLayoutView="95" workbookViewId="0">
      <selection activeCell="A122" sqref="A122:AG122"/>
    </sheetView>
  </sheetViews>
  <sheetFormatPr defaultColWidth="2.6640625" defaultRowHeight="13.2"/>
  <cols>
    <col min="1" max="1" width="3.6640625" customWidth="1"/>
    <col min="32" max="32" width="4.44140625" bestFit="1" customWidth="1"/>
    <col min="33" max="33" width="2.6640625" customWidth="1"/>
  </cols>
  <sheetData>
    <row r="1" spans="1:60" s="23" customFormat="1" ht="16.2">
      <c r="A1" s="21">
        <v>2019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60" ht="9.9" customHeight="1"/>
    <row r="3" spans="1:60" s="25" customFormat="1" ht="16.2">
      <c r="A3" s="21" t="s">
        <v>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60" ht="20.100000000000001" customHeight="1">
      <c r="Z4" s="143">
        <v>2019</v>
      </c>
      <c r="AA4" s="144"/>
      <c r="AB4" s="144"/>
      <c r="AC4" s="1" t="s">
        <v>1</v>
      </c>
      <c r="AD4" s="69"/>
      <c r="AE4" s="1" t="s">
        <v>2</v>
      </c>
      <c r="AF4" s="69"/>
      <c r="AG4" s="1" t="s">
        <v>3</v>
      </c>
      <c r="AH4" s="66" t="str">
        <f>+IF(OR(AD4="",AF4=""),"エラー：日付未記入","")</f>
        <v>エラー：日付未記入</v>
      </c>
    </row>
    <row r="5" spans="1:60" ht="9.9" customHeight="1">
      <c r="L5" s="91" t="str">
        <f>COUNTIF(AH1:AH148,"エラー*")&amp;"箇所エラーがあります。AH列でエラー箇所を探し、正しく入力してください。"</f>
        <v>13箇所エラーがあります。AH列でエラー箇所を探し、正しく入力してください。</v>
      </c>
      <c r="M5" s="91"/>
      <c r="N5" s="91"/>
      <c r="O5" s="91"/>
      <c r="P5" s="91"/>
      <c r="Q5" s="91"/>
      <c r="R5" s="91"/>
      <c r="S5" s="91"/>
      <c r="T5" s="91"/>
      <c r="U5" s="91"/>
      <c r="V5" s="91"/>
      <c r="W5" s="91"/>
      <c r="X5" s="91"/>
      <c r="AH5" s="67"/>
    </row>
    <row r="6" spans="1:60" ht="20.100000000000001" customHeight="1">
      <c r="A6" t="s">
        <v>4</v>
      </c>
      <c r="L6" s="91"/>
      <c r="M6" s="91"/>
      <c r="N6" s="91"/>
      <c r="O6" s="91"/>
      <c r="P6" s="91"/>
      <c r="Q6" s="91"/>
      <c r="R6" s="91"/>
      <c r="S6" s="91"/>
      <c r="T6" s="91"/>
      <c r="U6" s="91"/>
      <c r="V6" s="91"/>
      <c r="W6" s="91"/>
      <c r="X6" s="91"/>
      <c r="AH6" s="67"/>
    </row>
    <row r="7" spans="1:60" ht="20.100000000000001" customHeight="1">
      <c r="A7" t="s">
        <v>5</v>
      </c>
      <c r="L7" s="91"/>
      <c r="M7" s="91"/>
      <c r="N7" s="91"/>
      <c r="O7" s="91"/>
      <c r="P7" s="91"/>
      <c r="Q7" s="91"/>
      <c r="R7" s="91"/>
      <c r="S7" s="91"/>
      <c r="T7" s="91"/>
      <c r="U7" s="91"/>
      <c r="V7" s="91"/>
      <c r="W7" s="91"/>
      <c r="X7" s="91"/>
      <c r="AH7" s="67"/>
    </row>
    <row r="8" spans="1:60">
      <c r="O8" t="s">
        <v>6</v>
      </c>
      <c r="AH8" s="66"/>
    </row>
    <row r="9" spans="1:60" s="2" customFormat="1" ht="24.9" customHeight="1">
      <c r="O9" s="149" t="s">
        <v>7</v>
      </c>
      <c r="P9" s="149"/>
      <c r="Q9" s="149"/>
      <c r="R9" s="150"/>
      <c r="S9" s="150"/>
      <c r="U9" s="151"/>
      <c r="V9" s="152"/>
      <c r="W9" s="152"/>
      <c r="X9" s="152"/>
      <c r="Y9" s="152"/>
      <c r="Z9" s="152"/>
      <c r="AA9" s="152"/>
      <c r="AB9" s="152"/>
      <c r="AC9" s="152"/>
      <c r="AD9" s="152"/>
      <c r="AE9" s="152"/>
      <c r="AF9" s="152"/>
      <c r="AG9" s="51" t="s">
        <v>88</v>
      </c>
      <c r="AH9" s="66" t="str">
        <f>+IF(U9="","エラー：指導教員名未記入","")</f>
        <v>エラー：指導教員名未記入</v>
      </c>
      <c r="AM9"/>
      <c r="AN9"/>
      <c r="AO9"/>
      <c r="AP9"/>
      <c r="AQ9"/>
      <c r="AR9"/>
      <c r="AS9"/>
      <c r="AT9"/>
      <c r="AU9"/>
      <c r="AV9"/>
      <c r="AW9"/>
      <c r="AX9"/>
      <c r="AY9"/>
      <c r="AZ9"/>
      <c r="BA9"/>
      <c r="BB9"/>
      <c r="BC9"/>
      <c r="BD9"/>
      <c r="BE9"/>
      <c r="BF9"/>
      <c r="BG9"/>
      <c r="BH9"/>
    </row>
    <row r="10" spans="1:60" s="2" customFormat="1" ht="24.9" customHeight="1">
      <c r="O10" s="149" t="s">
        <v>8</v>
      </c>
      <c r="P10" s="149"/>
      <c r="Q10" s="149"/>
      <c r="R10" s="150"/>
      <c r="S10" s="150"/>
      <c r="U10" s="103"/>
      <c r="V10" s="104"/>
      <c r="W10" s="104"/>
      <c r="X10" s="104"/>
      <c r="Y10" s="104"/>
      <c r="Z10" s="104"/>
      <c r="AA10" s="104"/>
      <c r="AB10" s="104"/>
      <c r="AC10" s="104"/>
      <c r="AD10" s="104"/>
      <c r="AE10" s="104"/>
      <c r="AF10" s="104"/>
      <c r="AG10" s="105"/>
      <c r="AH10" s="66" t="str">
        <f>+IF(U10="","エラー：所属機関名未記入","")</f>
        <v>エラー：所属機関名未記入</v>
      </c>
      <c r="AM10"/>
      <c r="AN10"/>
      <c r="AO10"/>
      <c r="AP10"/>
      <c r="AQ10"/>
      <c r="AR10"/>
      <c r="AS10"/>
      <c r="AT10"/>
      <c r="AU10"/>
      <c r="AV10"/>
      <c r="AW10"/>
      <c r="AX10"/>
      <c r="AY10"/>
      <c r="AZ10"/>
      <c r="BA10"/>
      <c r="BB10"/>
      <c r="BC10"/>
      <c r="BD10"/>
      <c r="BE10"/>
      <c r="BF10"/>
      <c r="BG10"/>
      <c r="BH10"/>
    </row>
    <row r="11" spans="1:60" s="2" customFormat="1" ht="24.9" customHeight="1">
      <c r="O11" s="149" t="s">
        <v>9</v>
      </c>
      <c r="P11" s="149"/>
      <c r="Q11" s="149"/>
      <c r="R11" s="150"/>
      <c r="S11" s="150"/>
      <c r="U11" s="103"/>
      <c r="V11" s="104"/>
      <c r="W11" s="104"/>
      <c r="X11" s="104"/>
      <c r="Y11" s="104"/>
      <c r="Z11" s="104"/>
      <c r="AA11" s="104"/>
      <c r="AB11" s="104"/>
      <c r="AC11" s="104"/>
      <c r="AD11" s="104"/>
      <c r="AE11" s="104"/>
      <c r="AF11" s="104"/>
      <c r="AG11" s="105"/>
      <c r="AH11" s="66" t="str">
        <f>+IF(U11="","エラー（所属機関住所未記入）","")</f>
        <v>エラー（所属機関住所未記入）</v>
      </c>
      <c r="AM11"/>
      <c r="AN11"/>
      <c r="AO11"/>
      <c r="AP11"/>
      <c r="AQ11"/>
      <c r="AR11"/>
      <c r="AS11"/>
      <c r="AT11"/>
      <c r="AU11"/>
      <c r="AV11"/>
      <c r="AW11"/>
      <c r="AX11"/>
      <c r="AY11"/>
      <c r="AZ11"/>
      <c r="BA11"/>
      <c r="BB11"/>
      <c r="BC11"/>
      <c r="BD11"/>
      <c r="BE11"/>
      <c r="BF11"/>
      <c r="BG11"/>
      <c r="BH11"/>
    </row>
    <row r="13" spans="1:60" s="3" customFormat="1">
      <c r="A13" s="145" t="s">
        <v>106</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row>
    <row r="14" spans="1:60" s="3" customFormat="1">
      <c r="A14" s="146" t="s">
        <v>107</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67"/>
    </row>
    <row r="15" spans="1:60" ht="9.9" customHeight="1"/>
    <row r="16" spans="1:60" s="3" customFormat="1">
      <c r="A16" s="11" t="s">
        <v>57</v>
      </c>
    </row>
    <row r="17" spans="1:34" s="3" customFormat="1">
      <c r="A17" s="13" t="s">
        <v>98</v>
      </c>
    </row>
    <row r="18" spans="1:34" ht="18" customHeight="1">
      <c r="A18" s="99"/>
      <c r="B18" s="99"/>
      <c r="C18" s="147" t="s">
        <v>16</v>
      </c>
      <c r="D18" s="147"/>
      <c r="E18" s="147"/>
      <c r="F18" s="147"/>
      <c r="G18" s="147"/>
      <c r="H18" s="147"/>
      <c r="I18" s="147" t="s">
        <v>11</v>
      </c>
      <c r="J18" s="147"/>
      <c r="K18" s="147"/>
      <c r="L18" s="147"/>
      <c r="M18" s="147" t="s">
        <v>12</v>
      </c>
      <c r="N18" s="147"/>
      <c r="O18" s="147"/>
      <c r="P18" s="147"/>
      <c r="Q18" s="147"/>
      <c r="R18" s="148" t="s">
        <v>13</v>
      </c>
      <c r="S18" s="148"/>
      <c r="T18" s="148"/>
      <c r="U18" s="148"/>
      <c r="V18" s="148"/>
      <c r="W18" s="148"/>
      <c r="X18" s="148" t="s">
        <v>14</v>
      </c>
      <c r="Y18" s="148"/>
      <c r="Z18" s="148"/>
      <c r="AA18" s="148"/>
      <c r="AB18" s="148"/>
      <c r="AC18" s="148"/>
      <c r="AD18" s="148"/>
      <c r="AE18" s="148"/>
      <c r="AF18" s="148"/>
      <c r="AG18" s="148"/>
    </row>
    <row r="19" spans="1:34" ht="21.9" customHeight="1">
      <c r="A19" s="154" t="s">
        <v>10</v>
      </c>
      <c r="B19" s="114"/>
      <c r="C19" s="100"/>
      <c r="D19" s="101"/>
      <c r="E19" s="101"/>
      <c r="F19" s="101"/>
      <c r="G19" s="101"/>
      <c r="H19" s="101"/>
      <c r="I19" s="100"/>
      <c r="J19" s="101"/>
      <c r="K19" s="101"/>
      <c r="L19" s="101"/>
      <c r="M19" s="100"/>
      <c r="N19" s="101"/>
      <c r="O19" s="101"/>
      <c r="P19" s="101"/>
      <c r="Q19" s="101"/>
      <c r="R19" s="102"/>
      <c r="S19" s="102"/>
      <c r="T19" s="102"/>
      <c r="U19" s="102"/>
      <c r="V19" s="102"/>
      <c r="W19" s="102"/>
      <c r="X19" s="155"/>
      <c r="Y19" s="126"/>
      <c r="Z19" s="126"/>
      <c r="AA19" s="126"/>
      <c r="AB19" s="126"/>
      <c r="AC19" s="126"/>
      <c r="AD19" s="126"/>
      <c r="AE19" s="126"/>
      <c r="AF19" s="126"/>
      <c r="AG19" s="127"/>
      <c r="AH19" s="66" t="str">
        <f>+IF(COUNTBLANK(C19:AG19)&gt;26,"エラー（全て記入して下さい）","")</f>
        <v>エラー（全て記入して下さい）</v>
      </c>
    </row>
    <row r="20" spans="1:34" ht="21.9" customHeight="1">
      <c r="A20" s="115"/>
      <c r="B20" s="116"/>
      <c r="C20" s="100"/>
      <c r="D20" s="101"/>
      <c r="E20" s="101"/>
      <c r="F20" s="101"/>
      <c r="G20" s="101"/>
      <c r="H20" s="101"/>
      <c r="I20" s="100"/>
      <c r="J20" s="101"/>
      <c r="K20" s="101"/>
      <c r="L20" s="101"/>
      <c r="M20" s="100"/>
      <c r="N20" s="101"/>
      <c r="O20" s="101"/>
      <c r="P20" s="101"/>
      <c r="Q20" s="101"/>
      <c r="R20" s="102"/>
      <c r="S20" s="102"/>
      <c r="T20" s="102"/>
      <c r="U20" s="102"/>
      <c r="V20" s="102"/>
      <c r="W20" s="102"/>
      <c r="X20" s="153"/>
      <c r="Y20" s="153"/>
      <c r="Z20" s="153"/>
      <c r="AA20" s="153"/>
      <c r="AB20" s="153"/>
      <c r="AC20" s="153"/>
      <c r="AD20" s="153"/>
      <c r="AE20" s="153"/>
      <c r="AF20" s="153"/>
      <c r="AG20" s="153"/>
      <c r="AH20" s="67"/>
    </row>
    <row r="21" spans="1:34" ht="21.9" customHeight="1">
      <c r="A21" s="117"/>
      <c r="B21" s="118"/>
      <c r="C21" s="100"/>
      <c r="D21" s="101"/>
      <c r="E21" s="101"/>
      <c r="F21" s="101"/>
      <c r="G21" s="101"/>
      <c r="H21" s="101"/>
      <c r="I21" s="100"/>
      <c r="J21" s="101"/>
      <c r="K21" s="101"/>
      <c r="L21" s="101"/>
      <c r="M21" s="100"/>
      <c r="N21" s="101"/>
      <c r="O21" s="101"/>
      <c r="P21" s="101"/>
      <c r="Q21" s="101"/>
      <c r="R21" s="102"/>
      <c r="S21" s="102"/>
      <c r="T21" s="102"/>
      <c r="U21" s="102"/>
      <c r="V21" s="102"/>
      <c r="W21" s="102"/>
      <c r="X21" s="153"/>
      <c r="Y21" s="153"/>
      <c r="Z21" s="153"/>
      <c r="AA21" s="153"/>
      <c r="AB21" s="153"/>
      <c r="AC21" s="153"/>
      <c r="AD21" s="153"/>
      <c r="AE21" s="153"/>
      <c r="AF21" s="153"/>
      <c r="AG21" s="153"/>
      <c r="AH21" s="67"/>
    </row>
    <row r="22" spans="1:34" ht="21.9" customHeight="1">
      <c r="A22" s="154" t="s">
        <v>15</v>
      </c>
      <c r="B22" s="114"/>
      <c r="C22" s="100"/>
      <c r="D22" s="101"/>
      <c r="E22" s="101"/>
      <c r="F22" s="101"/>
      <c r="G22" s="101"/>
      <c r="H22" s="101"/>
      <c r="I22" s="100"/>
      <c r="J22" s="101"/>
      <c r="K22" s="101"/>
      <c r="L22" s="101"/>
      <c r="M22" s="156"/>
      <c r="N22" s="156"/>
      <c r="O22" s="156"/>
      <c r="P22" s="156"/>
      <c r="Q22" s="156"/>
      <c r="R22" s="102"/>
      <c r="S22" s="102"/>
      <c r="T22" s="102"/>
      <c r="U22" s="102"/>
      <c r="V22" s="102"/>
      <c r="W22" s="102"/>
      <c r="X22" s="155"/>
      <c r="Y22" s="126"/>
      <c r="Z22" s="126"/>
      <c r="AA22" s="126"/>
      <c r="AB22" s="126"/>
      <c r="AC22" s="126"/>
      <c r="AD22" s="126"/>
      <c r="AE22" s="126"/>
      <c r="AF22" s="126"/>
      <c r="AG22" s="127"/>
      <c r="AH22" s="67"/>
    </row>
    <row r="23" spans="1:34" ht="21.9" customHeight="1">
      <c r="A23" s="115"/>
      <c r="B23" s="116"/>
      <c r="C23" s="100"/>
      <c r="D23" s="101"/>
      <c r="E23" s="101"/>
      <c r="F23" s="101"/>
      <c r="G23" s="101"/>
      <c r="H23" s="101"/>
      <c r="I23" s="100"/>
      <c r="J23" s="101"/>
      <c r="K23" s="101"/>
      <c r="L23" s="101"/>
      <c r="M23" s="156"/>
      <c r="N23" s="156"/>
      <c r="O23" s="156"/>
      <c r="P23" s="156"/>
      <c r="Q23" s="156"/>
      <c r="R23" s="102"/>
      <c r="S23" s="102"/>
      <c r="T23" s="102"/>
      <c r="U23" s="102"/>
      <c r="V23" s="102"/>
      <c r="W23" s="102"/>
      <c r="X23" s="153"/>
      <c r="Y23" s="153"/>
      <c r="Z23" s="153"/>
      <c r="AA23" s="153"/>
      <c r="AB23" s="153"/>
      <c r="AC23" s="153"/>
      <c r="AD23" s="153"/>
      <c r="AE23" s="153"/>
      <c r="AF23" s="153"/>
      <c r="AG23" s="153"/>
      <c r="AH23" s="67"/>
    </row>
    <row r="24" spans="1:34" ht="21.9" customHeight="1">
      <c r="A24" s="117"/>
      <c r="B24" s="118"/>
      <c r="C24" s="100"/>
      <c r="D24" s="101"/>
      <c r="E24" s="101"/>
      <c r="F24" s="101"/>
      <c r="G24" s="101"/>
      <c r="H24" s="101"/>
      <c r="I24" s="100"/>
      <c r="J24" s="101"/>
      <c r="K24" s="101"/>
      <c r="L24" s="101"/>
      <c r="M24" s="156"/>
      <c r="N24" s="156"/>
      <c r="O24" s="156"/>
      <c r="P24" s="156"/>
      <c r="Q24" s="156"/>
      <c r="R24" s="102"/>
      <c r="S24" s="102"/>
      <c r="T24" s="102"/>
      <c r="U24" s="102"/>
      <c r="V24" s="102"/>
      <c r="W24" s="102"/>
      <c r="X24" s="153"/>
      <c r="Y24" s="153"/>
      <c r="Z24" s="153"/>
      <c r="AA24" s="153"/>
      <c r="AB24" s="153"/>
      <c r="AC24" s="153"/>
      <c r="AD24" s="153"/>
      <c r="AE24" s="153"/>
      <c r="AF24" s="153"/>
      <c r="AG24" s="153"/>
      <c r="AH24" s="67"/>
    </row>
    <row r="25" spans="1:34" ht="21.9" customHeight="1">
      <c r="A25" s="157" t="s">
        <v>17</v>
      </c>
      <c r="B25" s="158"/>
      <c r="C25" s="100"/>
      <c r="D25" s="101"/>
      <c r="E25" s="101"/>
      <c r="F25" s="101"/>
      <c r="G25" s="101"/>
      <c r="H25" s="101"/>
      <c r="I25" s="100"/>
      <c r="J25" s="101"/>
      <c r="K25" s="101"/>
      <c r="L25" s="101"/>
      <c r="M25" s="156"/>
      <c r="N25" s="156"/>
      <c r="O25" s="156"/>
      <c r="P25" s="156"/>
      <c r="Q25" s="156"/>
      <c r="R25" s="102"/>
      <c r="S25" s="102"/>
      <c r="T25" s="102"/>
      <c r="U25" s="102"/>
      <c r="V25" s="102"/>
      <c r="W25" s="102"/>
      <c r="X25" s="155"/>
      <c r="Y25" s="126"/>
      <c r="Z25" s="126"/>
      <c r="AA25" s="126"/>
      <c r="AB25" s="126"/>
      <c r="AC25" s="126"/>
      <c r="AD25" s="126"/>
      <c r="AE25" s="126"/>
      <c r="AF25" s="126"/>
      <c r="AG25" s="127"/>
      <c r="AH25" s="66" t="str">
        <f>+IF(COUNTBLANK(C25:AG25)&gt;27,"エラー（全て記入して下さい）","")</f>
        <v>エラー（全て記入して下さい）</v>
      </c>
    </row>
    <row r="26" spans="1:34" ht="21.9" customHeight="1">
      <c r="A26" s="159"/>
      <c r="B26" s="160"/>
      <c r="C26" s="100"/>
      <c r="D26" s="101"/>
      <c r="E26" s="101"/>
      <c r="F26" s="101"/>
      <c r="G26" s="101"/>
      <c r="H26" s="101"/>
      <c r="I26" s="100"/>
      <c r="J26" s="101"/>
      <c r="K26" s="101"/>
      <c r="L26" s="101"/>
      <c r="M26" s="156"/>
      <c r="N26" s="156"/>
      <c r="O26" s="156"/>
      <c r="P26" s="156"/>
      <c r="Q26" s="156"/>
      <c r="R26" s="102"/>
      <c r="S26" s="102"/>
      <c r="T26" s="102"/>
      <c r="U26" s="102"/>
      <c r="V26" s="102"/>
      <c r="W26" s="102"/>
      <c r="X26" s="153"/>
      <c r="Y26" s="153"/>
      <c r="Z26" s="153"/>
      <c r="AA26" s="153"/>
      <c r="AB26" s="153"/>
      <c r="AC26" s="153"/>
      <c r="AD26" s="153"/>
      <c r="AE26" s="153"/>
      <c r="AF26" s="153"/>
      <c r="AG26" s="153"/>
      <c r="AH26" s="67"/>
    </row>
    <row r="27" spans="1:34" ht="21.9" customHeight="1">
      <c r="A27" s="161"/>
      <c r="B27" s="162"/>
      <c r="C27" s="100"/>
      <c r="D27" s="101"/>
      <c r="E27" s="101"/>
      <c r="F27" s="101"/>
      <c r="G27" s="101"/>
      <c r="H27" s="101"/>
      <c r="I27" s="100"/>
      <c r="J27" s="101"/>
      <c r="K27" s="101"/>
      <c r="L27" s="101"/>
      <c r="M27" s="156"/>
      <c r="N27" s="156"/>
      <c r="O27" s="156"/>
      <c r="P27" s="156"/>
      <c r="Q27" s="156"/>
      <c r="R27" s="102"/>
      <c r="S27" s="102"/>
      <c r="T27" s="102"/>
      <c r="U27" s="102"/>
      <c r="V27" s="102"/>
      <c r="W27" s="102"/>
      <c r="X27" s="153"/>
      <c r="Y27" s="153"/>
      <c r="Z27" s="153"/>
      <c r="AA27" s="153"/>
      <c r="AB27" s="153"/>
      <c r="AC27" s="153"/>
      <c r="AD27" s="153"/>
      <c r="AE27" s="153"/>
      <c r="AF27" s="153"/>
      <c r="AG27" s="153"/>
      <c r="AH27" s="67"/>
    </row>
    <row r="28" spans="1:34" ht="20.100000000000001" customHeight="1">
      <c r="A28" s="178" t="s">
        <v>18</v>
      </c>
      <c r="B28" s="179"/>
      <c r="C28" s="180"/>
      <c r="D28" s="180"/>
      <c r="E28" s="180"/>
      <c r="F28" s="180"/>
      <c r="G28" s="180"/>
      <c r="H28" s="181"/>
      <c r="I28" s="192" t="s">
        <v>10</v>
      </c>
      <c r="J28" s="177"/>
      <c r="K28" s="177"/>
      <c r="L28" s="177"/>
      <c r="M28" s="119"/>
      <c r="N28" s="163"/>
      <c r="O28" s="163"/>
      <c r="P28" s="164"/>
      <c r="Q28" s="5" t="s">
        <v>21</v>
      </c>
      <c r="R28" s="186" t="s">
        <v>20</v>
      </c>
      <c r="S28" s="187"/>
      <c r="T28" s="187"/>
      <c r="U28" s="187"/>
      <c r="V28" s="187"/>
      <c r="W28" s="188"/>
      <c r="X28" s="165">
        <f>+M28+M29</f>
        <v>0</v>
      </c>
      <c r="Y28" s="166"/>
      <c r="Z28" s="166"/>
      <c r="AA28" s="166"/>
      <c r="AB28" s="166"/>
      <c r="AC28" s="166"/>
      <c r="AD28" s="166"/>
      <c r="AE28" s="166"/>
      <c r="AF28" s="166"/>
      <c r="AG28" s="169" t="s">
        <v>21</v>
      </c>
      <c r="AH28" s="66" t="str">
        <f>IF(X28=0,"エラー：指導教員数と学生数を入力してください。",IF(M28="","エラー（未記入）。0名ならば0と入力。",""))</f>
        <v>エラー：指導教員数と学生数を入力してください。</v>
      </c>
    </row>
    <row r="29" spans="1:34" ht="20.100000000000001" customHeight="1">
      <c r="A29" s="182"/>
      <c r="B29" s="183"/>
      <c r="C29" s="184"/>
      <c r="D29" s="184"/>
      <c r="E29" s="184"/>
      <c r="F29" s="184"/>
      <c r="G29" s="184"/>
      <c r="H29" s="185"/>
      <c r="I29" s="177" t="s">
        <v>19</v>
      </c>
      <c r="J29" s="177"/>
      <c r="K29" s="177"/>
      <c r="L29" s="177"/>
      <c r="M29" s="119"/>
      <c r="N29" s="163"/>
      <c r="O29" s="163"/>
      <c r="P29" s="164"/>
      <c r="Q29" s="6" t="s">
        <v>21</v>
      </c>
      <c r="R29" s="189"/>
      <c r="S29" s="190"/>
      <c r="T29" s="190"/>
      <c r="U29" s="190"/>
      <c r="V29" s="190"/>
      <c r="W29" s="191"/>
      <c r="X29" s="167"/>
      <c r="Y29" s="168"/>
      <c r="Z29" s="168"/>
      <c r="AA29" s="168"/>
      <c r="AB29" s="168"/>
      <c r="AC29" s="168"/>
      <c r="AD29" s="168"/>
      <c r="AE29" s="168"/>
      <c r="AF29" s="168"/>
      <c r="AG29" s="170"/>
    </row>
    <row r="30" spans="1:34" ht="9.9" customHeight="1"/>
    <row r="31" spans="1:34">
      <c r="A31" s="11" t="s">
        <v>65</v>
      </c>
    </row>
    <row r="32" spans="1:34" ht="15">
      <c r="A32" s="53" t="s">
        <v>84</v>
      </c>
      <c r="B32" s="64" t="s">
        <v>108</v>
      </c>
      <c r="L32" s="39"/>
    </row>
    <row r="33" spans="1:41" s="10" customFormat="1">
      <c r="A33" s="192" t="s">
        <v>102</v>
      </c>
      <c r="B33" s="201"/>
      <c r="C33" s="201"/>
      <c r="D33" s="192" t="s">
        <v>103</v>
      </c>
      <c r="E33" s="201"/>
      <c r="F33" s="201"/>
      <c r="G33" s="201"/>
      <c r="H33" s="192" t="s">
        <v>104</v>
      </c>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row>
    <row r="34" spans="1:41" ht="39.9" customHeight="1">
      <c r="A34" s="193"/>
      <c r="B34" s="194"/>
      <c r="C34" s="195"/>
      <c r="D34" s="196" t="e">
        <f>+VLOOKUP($A$34,DB!$A$2:$C$21,2,FALSE)</f>
        <v>#N/A</v>
      </c>
      <c r="E34" s="197"/>
      <c r="F34" s="197"/>
      <c r="G34" s="198"/>
      <c r="H34" s="199" t="e">
        <f>+VLOOKUP($A$34,DB!$A$2:$C$21,3,FALSE)</f>
        <v>#N/A</v>
      </c>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68" t="str">
        <f>+IF(A34="","エラー：指導教員名未記入","")</f>
        <v>エラー：指導教員名未記入</v>
      </c>
    </row>
    <row r="35" spans="1:41" ht="9.9" customHeight="1">
      <c r="AD35" s="98"/>
      <c r="AE35" s="98"/>
      <c r="AG35" s="18"/>
      <c r="AO35" s="8"/>
    </row>
    <row r="36" spans="1:41" s="9" customFormat="1" ht="13.5" customHeight="1">
      <c r="A36" s="53" t="s">
        <v>22</v>
      </c>
      <c r="B36" s="14" t="s">
        <v>44</v>
      </c>
      <c r="G36" s="40" t="s">
        <v>45</v>
      </c>
    </row>
    <row r="37" spans="1:41" ht="24.9" customHeight="1">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3"/>
      <c r="AH37" s="66" t="str">
        <f>+IF(A37="","エラー（活動テーマ名未記入）","")</f>
        <v>エラー（活動テーマ名未記入）</v>
      </c>
    </row>
    <row r="38" spans="1:41" ht="9.9" customHeight="1">
      <c r="AD38" s="98">
        <f>LEN(SUBSTITUTE(A37,CHAR(10),""))</f>
        <v>0</v>
      </c>
      <c r="AE38" s="98"/>
      <c r="AG38" s="18" t="s">
        <v>43</v>
      </c>
      <c r="AO38" s="8"/>
    </row>
    <row r="39" spans="1:41" ht="13.5" customHeight="1">
      <c r="A39" s="53" t="s">
        <v>23</v>
      </c>
      <c r="B39" s="14" t="s">
        <v>117</v>
      </c>
      <c r="C39" s="7"/>
      <c r="D39" s="7"/>
      <c r="E39" s="7"/>
      <c r="F39" s="7"/>
      <c r="K39" s="39" t="s">
        <v>29</v>
      </c>
    </row>
    <row r="40" spans="1:41" ht="108"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7"/>
      <c r="AH40" s="67" t="str">
        <f>+IF(AD41&gt;250,"エラー：250文字を超えています","")</f>
        <v/>
      </c>
    </row>
    <row r="41" spans="1:41" ht="9.9" customHeight="1">
      <c r="AD41" s="98">
        <f>LEN(SUBSTITUTE(A40,CHAR(10),""))</f>
        <v>0</v>
      </c>
      <c r="AE41" s="98"/>
      <c r="AG41" s="18" t="s">
        <v>43</v>
      </c>
      <c r="AO41" s="8"/>
    </row>
    <row r="42" spans="1:41" ht="9.9" customHeight="1">
      <c r="AD42" s="60"/>
      <c r="AE42" s="60"/>
      <c r="AG42" s="18"/>
      <c r="AO42" s="8"/>
    </row>
    <row r="43" spans="1:41" ht="13.5" customHeight="1">
      <c r="A43" s="53" t="s">
        <v>24</v>
      </c>
      <c r="B43" s="14" t="s">
        <v>46</v>
      </c>
      <c r="G43" s="40" t="s">
        <v>89</v>
      </c>
    </row>
    <row r="44" spans="1:41">
      <c r="B44" s="10" t="s">
        <v>47</v>
      </c>
      <c r="G44" s="39" t="s">
        <v>90</v>
      </c>
    </row>
    <row r="45" spans="1:41" ht="180" customHeight="1">
      <c r="A45" s="174"/>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6"/>
      <c r="AH45" s="67" t="str">
        <f>+IF(AD46&gt;300,"エラー：300文字を超えています","")</f>
        <v/>
      </c>
    </row>
    <row r="46" spans="1:41" ht="9.9" customHeight="1">
      <c r="AD46" s="98">
        <f>LEN(SUBSTITUTE(A45,CHAR(10),""))</f>
        <v>0</v>
      </c>
      <c r="AE46" s="98"/>
      <c r="AG46" s="18" t="s">
        <v>43</v>
      </c>
      <c r="AO46" s="8"/>
    </row>
    <row r="47" spans="1:41" ht="13.5" customHeight="1">
      <c r="A47" s="55" t="s">
        <v>25</v>
      </c>
      <c r="B47" s="14" t="s">
        <v>30</v>
      </c>
      <c r="C47" s="9"/>
      <c r="I47" s="41" t="s">
        <v>31</v>
      </c>
    </row>
    <row r="48" spans="1:41">
      <c r="B48" s="10" t="s">
        <v>122</v>
      </c>
      <c r="I48" s="41" t="s">
        <v>91</v>
      </c>
    </row>
    <row r="49" spans="1:41" ht="120" customHeight="1">
      <c r="A49" s="9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7"/>
      <c r="AH49" s="67" t="str">
        <f>+IF(AD50&gt;250,"エラー：250文字を超えています","")</f>
        <v/>
      </c>
    </row>
    <row r="50" spans="1:41" ht="9.9" customHeight="1">
      <c r="AD50" s="98">
        <f>LEN(SUBSTITUTE(A49,CHAR(10),""))</f>
        <v>0</v>
      </c>
      <c r="AE50" s="98"/>
      <c r="AG50" s="18" t="s">
        <v>43</v>
      </c>
      <c r="AO50" s="8"/>
    </row>
    <row r="51" spans="1:41" ht="13.5" customHeight="1">
      <c r="A51" s="55" t="s">
        <v>26</v>
      </c>
      <c r="B51" s="14" t="s">
        <v>123</v>
      </c>
      <c r="N51" s="41" t="s">
        <v>32</v>
      </c>
    </row>
    <row r="52" spans="1:41" ht="120" customHeigh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7"/>
      <c r="AH52" s="67" t="str">
        <f>+IF(AD53&gt;250,"エラー：250文字を超えています","")</f>
        <v/>
      </c>
    </row>
    <row r="53" spans="1:41" ht="9.9" customHeight="1">
      <c r="AD53" s="98">
        <f>LEN(SUBSTITUTE(A52,CHAR(10),""))</f>
        <v>0</v>
      </c>
      <c r="AE53" s="98"/>
      <c r="AG53" s="18" t="s">
        <v>43</v>
      </c>
      <c r="AO53" s="8"/>
    </row>
    <row r="54" spans="1:41" ht="13.5" customHeight="1">
      <c r="A54" s="55" t="s">
        <v>27</v>
      </c>
      <c r="B54" s="14" t="s">
        <v>118</v>
      </c>
      <c r="O54" s="41" t="s">
        <v>33</v>
      </c>
    </row>
    <row r="55" spans="1:41" ht="120" customHeight="1">
      <c r="A55" s="9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7"/>
      <c r="AH55" s="67" t="str">
        <f>+IF(AD56&gt;250,"エラー：250文字を超えています","")</f>
        <v/>
      </c>
    </row>
    <row r="56" spans="1:41" ht="9.9" customHeight="1">
      <c r="AD56" s="98">
        <f>LEN(SUBSTITUTE(A55,CHAR(10),""))</f>
        <v>0</v>
      </c>
      <c r="AE56" s="98"/>
      <c r="AG56" s="18" t="s">
        <v>43</v>
      </c>
      <c r="AO56" s="8"/>
    </row>
    <row r="57" spans="1:41" ht="13.5" customHeight="1">
      <c r="A57" s="55" t="s">
        <v>28</v>
      </c>
      <c r="B57" s="14" t="s">
        <v>124</v>
      </c>
      <c r="C57" s="9"/>
      <c r="L57" s="39" t="s">
        <v>100</v>
      </c>
    </row>
    <row r="58" spans="1:41" ht="99.9" customHeight="1">
      <c r="A58" s="95"/>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7"/>
      <c r="AH58" s="67" t="str">
        <f>+IF(AD59&gt;200,"エラー：200文字を超えています","")</f>
        <v/>
      </c>
    </row>
    <row r="59" spans="1:41" ht="9.9" customHeight="1">
      <c r="AD59" s="98">
        <f>LEN(SUBSTITUTE(A58,CHAR(10),""))</f>
        <v>0</v>
      </c>
      <c r="AE59" s="98"/>
      <c r="AG59" s="18" t="s">
        <v>43</v>
      </c>
      <c r="AO59" s="8"/>
    </row>
    <row r="60" spans="1:41" ht="9.9" customHeight="1">
      <c r="AD60" s="56"/>
      <c r="AE60" s="56"/>
      <c r="AG60" s="18"/>
      <c r="AO60" s="8"/>
    </row>
    <row r="61" spans="1:41" ht="9.9" customHeight="1">
      <c r="AD61" s="71"/>
      <c r="AE61" s="56"/>
      <c r="AG61" s="18"/>
      <c r="AO61" s="8"/>
    </row>
    <row r="62" spans="1:41" ht="9.9" customHeight="1">
      <c r="AD62" s="56"/>
      <c r="AE62" s="56"/>
      <c r="AG62" s="18"/>
      <c r="AO62" s="8"/>
    </row>
    <row r="63" spans="1:41" s="13" customFormat="1" ht="13.5" customHeight="1">
      <c r="A63" s="58" t="s">
        <v>105</v>
      </c>
      <c r="B63" s="14" t="s">
        <v>34</v>
      </c>
      <c r="J63" s="57"/>
      <c r="K63" s="65" t="s">
        <v>101</v>
      </c>
    </row>
    <row r="64" spans="1:41" s="13" customFormat="1" ht="20.100000000000001" customHeight="1">
      <c r="A64" s="4" t="s">
        <v>61</v>
      </c>
      <c r="B64" s="26"/>
      <c r="C64" s="70"/>
      <c r="D64" s="29"/>
      <c r="E64" s="27"/>
      <c r="F64" s="30" t="s">
        <v>63</v>
      </c>
      <c r="G64" s="93" t="s">
        <v>62</v>
      </c>
      <c r="H64" s="94"/>
      <c r="I64" s="31" t="s">
        <v>35</v>
      </c>
      <c r="J64" s="27"/>
      <c r="K64" s="27"/>
      <c r="L64" s="27"/>
      <c r="M64" s="27"/>
      <c r="N64" s="92"/>
      <c r="O64" s="92"/>
      <c r="P64" s="32" t="s">
        <v>64</v>
      </c>
      <c r="AH64" s="68" t="str">
        <f>+IF(OR(C64=0,N64=0)=TRUE,"エラー（"&amp;IF(C64=0,"回数または頻度を記入・選択してください。","")&amp;IF(N64=0,"延べ活動人数を記入して下さい。","")&amp;")","")</f>
        <v>エラー（回数または頻度を記入・選択してください。延べ活動人数を記入して下さい。)</v>
      </c>
    </row>
    <row r="65" spans="1:53">
      <c r="A65" s="72" t="s">
        <v>74</v>
      </c>
      <c r="B65" s="73"/>
      <c r="C65" s="73"/>
      <c r="D65" s="73"/>
      <c r="E65" s="73"/>
      <c r="F65" s="73"/>
      <c r="G65" s="73"/>
      <c r="H65" s="74"/>
      <c r="I65" s="72" t="s">
        <v>75</v>
      </c>
      <c r="J65" s="75"/>
      <c r="K65" s="75"/>
      <c r="L65" s="75"/>
      <c r="M65" s="75"/>
      <c r="N65" s="75"/>
      <c r="O65" s="75"/>
      <c r="P65" s="75"/>
      <c r="Q65" s="75"/>
      <c r="R65" s="75"/>
      <c r="S65" s="75"/>
      <c r="T65" s="75"/>
      <c r="U65" s="75"/>
      <c r="V65" s="75"/>
      <c r="W65" s="75"/>
      <c r="X65" s="75"/>
      <c r="Y65" s="75"/>
      <c r="Z65" s="75"/>
      <c r="AA65" s="75"/>
      <c r="AB65" s="75"/>
      <c r="AC65" s="75"/>
      <c r="AD65" s="75"/>
      <c r="AE65" s="75"/>
      <c r="AF65" s="75"/>
      <c r="AG65" s="76"/>
      <c r="AH65" s="67"/>
    </row>
    <row r="66" spans="1:53" ht="20.100000000000001" customHeight="1">
      <c r="A66" s="77" t="s">
        <v>119</v>
      </c>
      <c r="B66" s="78"/>
      <c r="C66" s="78"/>
      <c r="D66" s="78"/>
      <c r="E66" s="78"/>
      <c r="F66" s="78"/>
      <c r="G66" s="78"/>
      <c r="H66" s="79"/>
      <c r="I66" s="77" t="s">
        <v>120</v>
      </c>
      <c r="J66" s="86"/>
      <c r="K66" s="86"/>
      <c r="L66" s="86"/>
      <c r="M66" s="86"/>
      <c r="N66" s="86"/>
      <c r="O66" s="86"/>
      <c r="P66" s="86"/>
      <c r="Q66" s="86"/>
      <c r="R66" s="86"/>
      <c r="S66" s="86"/>
      <c r="T66" s="86"/>
      <c r="U66" s="86"/>
      <c r="V66" s="86"/>
      <c r="W66" s="86"/>
      <c r="X66" s="86"/>
      <c r="Y66" s="86"/>
      <c r="Z66" s="86"/>
      <c r="AA66" s="86"/>
      <c r="AB66" s="86"/>
      <c r="AC66" s="86"/>
      <c r="AD66" s="86"/>
      <c r="AE66" s="86"/>
      <c r="AF66" s="86"/>
      <c r="AG66" s="87"/>
      <c r="AH66" s="88" t="str">
        <f>+IF(OR(A66="",I66="")=TRUE,"エラー：活動時期または内容を記入して下さい","")</f>
        <v/>
      </c>
      <c r="AI66" s="89"/>
      <c r="AJ66" s="89"/>
      <c r="AK66" s="89"/>
      <c r="AL66" s="89"/>
      <c r="AM66" s="89"/>
      <c r="AN66" s="89"/>
      <c r="AO66" s="89"/>
      <c r="AP66" s="89"/>
      <c r="AQ66" s="89"/>
      <c r="AR66" s="89"/>
      <c r="AS66" s="89"/>
      <c r="AT66" s="89"/>
      <c r="AU66" s="89"/>
      <c r="AV66" s="89"/>
      <c r="AW66" s="89"/>
      <c r="AX66" s="89"/>
      <c r="AY66" s="89"/>
      <c r="AZ66" s="89"/>
      <c r="BA66" s="89"/>
    </row>
    <row r="67" spans="1:53" ht="20.100000000000001" customHeight="1">
      <c r="A67" s="80"/>
      <c r="B67" s="81"/>
      <c r="C67" s="81"/>
      <c r="D67" s="81"/>
      <c r="E67" s="81"/>
      <c r="F67" s="81"/>
      <c r="G67" s="81"/>
      <c r="H67" s="82"/>
      <c r="I67" s="80"/>
      <c r="J67" s="81"/>
      <c r="K67" s="81"/>
      <c r="L67" s="81"/>
      <c r="M67" s="81"/>
      <c r="N67" s="81"/>
      <c r="O67" s="81"/>
      <c r="P67" s="81"/>
      <c r="Q67" s="81"/>
      <c r="R67" s="81"/>
      <c r="S67" s="81"/>
      <c r="T67" s="81"/>
      <c r="U67" s="81"/>
      <c r="V67" s="81"/>
      <c r="W67" s="81"/>
      <c r="X67" s="81"/>
      <c r="Y67" s="81"/>
      <c r="Z67" s="81"/>
      <c r="AA67" s="81"/>
      <c r="AB67" s="81"/>
      <c r="AC67" s="81"/>
      <c r="AD67" s="81"/>
      <c r="AE67" s="81"/>
      <c r="AF67" s="81"/>
      <c r="AG67" s="82"/>
      <c r="AH67" s="90"/>
      <c r="AI67" s="89"/>
      <c r="AJ67" s="89"/>
      <c r="AK67" s="89"/>
      <c r="AL67" s="89"/>
      <c r="AM67" s="89"/>
      <c r="AN67" s="89"/>
      <c r="AO67" s="89"/>
      <c r="AP67" s="89"/>
      <c r="AQ67" s="89"/>
      <c r="AR67" s="89"/>
      <c r="AS67" s="89"/>
      <c r="AT67" s="89"/>
      <c r="AU67" s="89"/>
      <c r="AV67" s="89"/>
      <c r="AW67" s="89"/>
      <c r="AX67" s="89"/>
      <c r="AY67" s="89"/>
      <c r="AZ67" s="89"/>
      <c r="BA67" s="89"/>
    </row>
    <row r="68" spans="1:53" ht="20.100000000000001" customHeight="1">
      <c r="A68" s="80"/>
      <c r="B68" s="81"/>
      <c r="C68" s="81"/>
      <c r="D68" s="81"/>
      <c r="E68" s="81"/>
      <c r="F68" s="81"/>
      <c r="G68" s="81"/>
      <c r="H68" s="82"/>
      <c r="I68" s="80"/>
      <c r="J68" s="81"/>
      <c r="K68" s="81"/>
      <c r="L68" s="81"/>
      <c r="M68" s="81"/>
      <c r="N68" s="81"/>
      <c r="O68" s="81"/>
      <c r="P68" s="81"/>
      <c r="Q68" s="81"/>
      <c r="R68" s="81"/>
      <c r="S68" s="81"/>
      <c r="T68" s="81"/>
      <c r="U68" s="81"/>
      <c r="V68" s="81"/>
      <c r="W68" s="81"/>
      <c r="X68" s="81"/>
      <c r="Y68" s="81"/>
      <c r="Z68" s="81"/>
      <c r="AA68" s="81"/>
      <c r="AB68" s="81"/>
      <c r="AC68" s="81"/>
      <c r="AD68" s="81"/>
      <c r="AE68" s="81"/>
      <c r="AF68" s="81"/>
      <c r="AG68" s="82"/>
      <c r="AH68" s="90"/>
      <c r="AI68" s="89"/>
      <c r="AJ68" s="89"/>
      <c r="AK68" s="89"/>
      <c r="AL68" s="89"/>
      <c r="AM68" s="89"/>
      <c r="AN68" s="89"/>
      <c r="AO68" s="89"/>
      <c r="AP68" s="89"/>
      <c r="AQ68" s="89"/>
      <c r="AR68" s="89"/>
      <c r="AS68" s="89"/>
      <c r="AT68" s="89"/>
      <c r="AU68" s="89"/>
      <c r="AV68" s="89"/>
      <c r="AW68" s="89"/>
      <c r="AX68" s="89"/>
      <c r="AY68" s="89"/>
      <c r="AZ68" s="89"/>
      <c r="BA68" s="89"/>
    </row>
    <row r="69" spans="1:53" ht="20.100000000000001" customHeight="1">
      <c r="A69" s="80"/>
      <c r="B69" s="81"/>
      <c r="C69" s="81"/>
      <c r="D69" s="81"/>
      <c r="E69" s="81"/>
      <c r="F69" s="81"/>
      <c r="G69" s="81"/>
      <c r="H69" s="82"/>
      <c r="I69" s="80"/>
      <c r="J69" s="81"/>
      <c r="K69" s="81"/>
      <c r="L69" s="81"/>
      <c r="M69" s="81"/>
      <c r="N69" s="81"/>
      <c r="O69" s="81"/>
      <c r="P69" s="81"/>
      <c r="Q69" s="81"/>
      <c r="R69" s="81"/>
      <c r="S69" s="81"/>
      <c r="T69" s="81"/>
      <c r="U69" s="81"/>
      <c r="V69" s="81"/>
      <c r="W69" s="81"/>
      <c r="X69" s="81"/>
      <c r="Y69" s="81"/>
      <c r="Z69" s="81"/>
      <c r="AA69" s="81"/>
      <c r="AB69" s="81"/>
      <c r="AC69" s="81"/>
      <c r="AD69" s="81"/>
      <c r="AE69" s="81"/>
      <c r="AF69" s="81"/>
      <c r="AG69" s="82"/>
      <c r="AH69" s="90"/>
      <c r="AI69" s="89"/>
      <c r="AJ69" s="89"/>
      <c r="AK69" s="89"/>
      <c r="AL69" s="89"/>
      <c r="AM69" s="89"/>
      <c r="AN69" s="89"/>
      <c r="AO69" s="89"/>
      <c r="AP69" s="89"/>
      <c r="AQ69" s="89"/>
      <c r="AR69" s="89"/>
      <c r="AS69" s="89"/>
      <c r="AT69" s="89"/>
      <c r="AU69" s="89"/>
      <c r="AV69" s="89"/>
      <c r="AW69" s="89"/>
      <c r="AX69" s="89"/>
      <c r="AY69" s="89"/>
      <c r="AZ69" s="89"/>
      <c r="BA69" s="89"/>
    </row>
    <row r="70" spans="1:53" ht="20.100000000000001" customHeight="1">
      <c r="A70" s="80"/>
      <c r="B70" s="81"/>
      <c r="C70" s="81"/>
      <c r="D70" s="81"/>
      <c r="E70" s="81"/>
      <c r="F70" s="81"/>
      <c r="G70" s="81"/>
      <c r="H70" s="82"/>
      <c r="I70" s="80"/>
      <c r="J70" s="81"/>
      <c r="K70" s="81"/>
      <c r="L70" s="81"/>
      <c r="M70" s="81"/>
      <c r="N70" s="81"/>
      <c r="O70" s="81"/>
      <c r="P70" s="81"/>
      <c r="Q70" s="81"/>
      <c r="R70" s="81"/>
      <c r="S70" s="81"/>
      <c r="T70" s="81"/>
      <c r="U70" s="81"/>
      <c r="V70" s="81"/>
      <c r="W70" s="81"/>
      <c r="X70" s="81"/>
      <c r="Y70" s="81"/>
      <c r="Z70" s="81"/>
      <c r="AA70" s="81"/>
      <c r="AB70" s="81"/>
      <c r="AC70" s="81"/>
      <c r="AD70" s="81"/>
      <c r="AE70" s="81"/>
      <c r="AF70" s="81"/>
      <c r="AG70" s="82"/>
      <c r="AH70" s="90"/>
      <c r="AI70" s="89"/>
      <c r="AJ70" s="89"/>
      <c r="AK70" s="89"/>
      <c r="AL70" s="89"/>
      <c r="AM70" s="89"/>
      <c r="AN70" s="89"/>
      <c r="AO70" s="89"/>
      <c r="AP70" s="89"/>
      <c r="AQ70" s="89"/>
      <c r="AR70" s="89"/>
      <c r="AS70" s="89"/>
      <c r="AT70" s="89"/>
      <c r="AU70" s="89"/>
      <c r="AV70" s="89"/>
      <c r="AW70" s="89"/>
      <c r="AX70" s="89"/>
      <c r="AY70" s="89"/>
      <c r="AZ70" s="89"/>
      <c r="BA70" s="89"/>
    </row>
    <row r="71" spans="1:53" ht="20.100000000000001" customHeight="1">
      <c r="A71" s="83"/>
      <c r="B71" s="84"/>
      <c r="C71" s="84"/>
      <c r="D71" s="84"/>
      <c r="E71" s="84"/>
      <c r="F71" s="84"/>
      <c r="G71" s="84"/>
      <c r="H71" s="85"/>
      <c r="I71" s="83"/>
      <c r="J71" s="84"/>
      <c r="K71" s="84"/>
      <c r="L71" s="84"/>
      <c r="M71" s="84"/>
      <c r="N71" s="84"/>
      <c r="O71" s="84"/>
      <c r="P71" s="84"/>
      <c r="Q71" s="84"/>
      <c r="R71" s="84"/>
      <c r="S71" s="84"/>
      <c r="T71" s="84"/>
      <c r="U71" s="84"/>
      <c r="V71" s="84"/>
      <c r="W71" s="84"/>
      <c r="X71" s="84"/>
      <c r="Y71" s="84"/>
      <c r="Z71" s="84"/>
      <c r="AA71" s="84"/>
      <c r="AB71" s="84"/>
      <c r="AC71" s="84"/>
      <c r="AD71" s="84"/>
      <c r="AE71" s="84"/>
      <c r="AF71" s="84"/>
      <c r="AG71" s="85"/>
      <c r="AH71" s="90"/>
      <c r="AI71" s="89"/>
      <c r="AJ71" s="89"/>
      <c r="AK71" s="89"/>
      <c r="AL71" s="89"/>
      <c r="AM71" s="89"/>
      <c r="AN71" s="89"/>
      <c r="AO71" s="89"/>
      <c r="AP71" s="89"/>
      <c r="AQ71" s="89"/>
      <c r="AR71" s="89"/>
      <c r="AS71" s="89"/>
      <c r="AT71" s="89"/>
      <c r="AU71" s="89"/>
      <c r="AV71" s="89"/>
      <c r="AW71" s="89"/>
      <c r="AX71" s="89"/>
      <c r="AY71" s="89"/>
      <c r="AZ71" s="89"/>
      <c r="BA71" s="89"/>
    </row>
    <row r="72" spans="1:53" ht="20.100000000000001" customHeight="1">
      <c r="A72" s="35" t="s">
        <v>70</v>
      </c>
      <c r="B72" s="36"/>
      <c r="C72" s="36"/>
      <c r="D72" s="37"/>
      <c r="E72" s="37"/>
      <c r="F72" s="36"/>
      <c r="G72" s="36"/>
      <c r="H72" s="38"/>
      <c r="I72" s="119"/>
      <c r="J72" s="92"/>
      <c r="K72" s="20" t="s">
        <v>1</v>
      </c>
      <c r="L72" s="92"/>
      <c r="M72" s="92"/>
      <c r="N72" s="20" t="s">
        <v>2</v>
      </c>
      <c r="O72" s="128"/>
      <c r="P72" s="128"/>
      <c r="Q72" s="48" t="s">
        <v>71</v>
      </c>
      <c r="R72" s="34"/>
      <c r="S72" s="34"/>
      <c r="T72" s="34"/>
      <c r="U72" s="34"/>
      <c r="V72" s="34"/>
      <c r="W72" s="34"/>
      <c r="X72" s="34"/>
      <c r="Y72" s="34"/>
      <c r="Z72" s="34"/>
      <c r="AA72" s="34"/>
      <c r="AB72" s="34"/>
      <c r="AC72" s="34"/>
      <c r="AD72" s="34"/>
      <c r="AE72" s="34"/>
      <c r="AF72" s="34"/>
      <c r="AG72" s="34"/>
      <c r="AH72" s="66" t="str">
        <f>+IF(OR(I72="",L72="",O72=""),"エラー：日付未記入","")</f>
        <v>エラー：日付未記入</v>
      </c>
    </row>
    <row r="73" spans="1:53" ht="9.9" customHeight="1"/>
    <row r="74" spans="1:53">
      <c r="A74" s="15" t="s">
        <v>66</v>
      </c>
      <c r="F74" s="39" t="s">
        <v>36</v>
      </c>
    </row>
    <row r="75" spans="1:53">
      <c r="A75" s="16" t="s">
        <v>37</v>
      </c>
    </row>
    <row r="76" spans="1:53" ht="13.5" customHeight="1">
      <c r="A76" s="99"/>
      <c r="B76" s="99"/>
      <c r="C76" s="99"/>
      <c r="D76" s="99"/>
      <c r="E76" s="99"/>
      <c r="F76" s="99"/>
      <c r="G76" s="129" t="s">
        <v>49</v>
      </c>
      <c r="H76" s="129"/>
      <c r="I76" s="129"/>
      <c r="J76" s="129"/>
      <c r="K76" s="129"/>
      <c r="L76" s="129"/>
      <c r="M76" s="129" t="s">
        <v>76</v>
      </c>
      <c r="N76" s="129"/>
      <c r="O76" s="129"/>
      <c r="P76" s="129"/>
      <c r="Q76" s="129"/>
      <c r="R76" s="129"/>
      <c r="S76" s="129"/>
      <c r="T76" s="129"/>
      <c r="U76" s="129"/>
      <c r="V76" s="129"/>
      <c r="W76" s="129"/>
      <c r="X76" s="129"/>
      <c r="Y76" s="129"/>
      <c r="Z76" s="129"/>
      <c r="AA76" s="129"/>
      <c r="AB76" s="129"/>
      <c r="AC76" s="129"/>
      <c r="AD76" s="129"/>
      <c r="AE76" s="129"/>
      <c r="AF76" s="129"/>
      <c r="AG76" s="129"/>
    </row>
    <row r="77" spans="1:53" ht="18" customHeight="1">
      <c r="A77" s="129" t="s">
        <v>48</v>
      </c>
      <c r="B77" s="130"/>
      <c r="C77" s="130"/>
      <c r="D77" s="130"/>
      <c r="E77" s="130"/>
      <c r="F77" s="130"/>
      <c r="G77" s="133"/>
      <c r="H77" s="133"/>
      <c r="I77" s="133"/>
      <c r="J77" s="133"/>
      <c r="K77" s="133"/>
      <c r="L77" s="133"/>
      <c r="M77" s="107"/>
      <c r="N77" s="135"/>
      <c r="O77" s="135"/>
      <c r="P77" s="135"/>
      <c r="Q77" s="135"/>
      <c r="R77" s="135"/>
      <c r="S77" s="135"/>
      <c r="T77" s="135"/>
      <c r="U77" s="135"/>
      <c r="V77" s="135"/>
      <c r="W77" s="135"/>
      <c r="X77" s="135"/>
      <c r="Y77" s="135"/>
      <c r="Z77" s="135"/>
      <c r="AA77" s="135"/>
      <c r="AB77" s="135"/>
      <c r="AC77" s="135"/>
      <c r="AD77" s="135"/>
      <c r="AE77" s="135"/>
      <c r="AF77" s="135"/>
      <c r="AG77" s="136"/>
    </row>
    <row r="78" spans="1:53" ht="18" customHeight="1">
      <c r="A78" s="206" t="s">
        <v>53</v>
      </c>
      <c r="B78" s="206"/>
      <c r="C78" s="206"/>
      <c r="D78" s="206"/>
      <c r="E78" s="206"/>
      <c r="F78" s="206"/>
      <c r="G78" s="134"/>
      <c r="H78" s="134"/>
      <c r="I78" s="134"/>
      <c r="J78" s="134"/>
      <c r="K78" s="134"/>
      <c r="L78" s="134"/>
      <c r="M78" s="137"/>
      <c r="N78" s="138"/>
      <c r="O78" s="138"/>
      <c r="P78" s="138"/>
      <c r="Q78" s="138"/>
      <c r="R78" s="138"/>
      <c r="S78" s="138"/>
      <c r="T78" s="138"/>
      <c r="U78" s="138"/>
      <c r="V78" s="138"/>
      <c r="W78" s="138"/>
      <c r="X78" s="138"/>
      <c r="Y78" s="138"/>
      <c r="Z78" s="138"/>
      <c r="AA78" s="138"/>
      <c r="AB78" s="138"/>
      <c r="AC78" s="138"/>
      <c r="AD78" s="138"/>
      <c r="AE78" s="138"/>
      <c r="AF78" s="138"/>
      <c r="AG78" s="139"/>
    </row>
    <row r="79" spans="1:53" ht="13.5" customHeight="1">
      <c r="A79" s="140" t="s">
        <v>54</v>
      </c>
      <c r="B79" s="140"/>
      <c r="C79" s="140"/>
      <c r="D79" s="140"/>
      <c r="E79" s="140"/>
      <c r="F79" s="140"/>
      <c r="G79" s="141">
        <f>+SUM(G77:L78)</f>
        <v>0</v>
      </c>
      <c r="H79" s="141"/>
      <c r="I79" s="141"/>
      <c r="J79" s="141"/>
      <c r="K79" s="141"/>
      <c r="L79" s="141"/>
      <c r="M79" s="142"/>
      <c r="N79" s="142"/>
      <c r="O79" s="142"/>
      <c r="P79" s="142"/>
      <c r="Q79" s="142"/>
      <c r="R79" s="142"/>
      <c r="S79" s="142"/>
      <c r="T79" s="142"/>
      <c r="U79" s="142"/>
      <c r="V79" s="142"/>
      <c r="W79" s="142"/>
      <c r="X79" s="142"/>
      <c r="Y79" s="142"/>
      <c r="Z79" s="142"/>
      <c r="AA79" s="142"/>
      <c r="AB79" s="142"/>
      <c r="AC79" s="142"/>
      <c r="AD79" s="142"/>
      <c r="AE79" s="142"/>
      <c r="AF79" s="142"/>
      <c r="AG79" s="142"/>
      <c r="AH79" s="67" t="str">
        <f>IF(G90&lt;&gt;G79,"エラー：収支が合致していません！","")</f>
        <v/>
      </c>
    </row>
    <row r="80" spans="1:53" ht="11.1" customHeight="1">
      <c r="A80" s="44" t="s">
        <v>92</v>
      </c>
    </row>
    <row r="81" spans="1:34" ht="11.1" customHeight="1">
      <c r="A81" s="45" t="s">
        <v>73</v>
      </c>
    </row>
    <row r="82" spans="1:34" ht="9.9" customHeight="1"/>
    <row r="83" spans="1:34">
      <c r="A83" s="11" t="s">
        <v>121</v>
      </c>
    </row>
    <row r="84" spans="1:34" ht="13.5" customHeight="1">
      <c r="A84" s="99"/>
      <c r="B84" s="99"/>
      <c r="C84" s="99"/>
      <c r="D84" s="99"/>
      <c r="E84" s="99"/>
      <c r="F84" s="99"/>
      <c r="G84" s="129" t="s">
        <v>49</v>
      </c>
      <c r="H84" s="129"/>
      <c r="I84" s="129"/>
      <c r="J84" s="129"/>
      <c r="K84" s="129"/>
      <c r="L84" s="129"/>
      <c r="M84" s="129" t="s">
        <v>76</v>
      </c>
      <c r="N84" s="129"/>
      <c r="O84" s="129"/>
      <c r="P84" s="129"/>
      <c r="Q84" s="129"/>
      <c r="R84" s="129"/>
      <c r="S84" s="129"/>
      <c r="T84" s="129"/>
      <c r="U84" s="129"/>
      <c r="V84" s="129"/>
      <c r="W84" s="129"/>
      <c r="X84" s="129"/>
      <c r="Y84" s="129"/>
      <c r="Z84" s="129"/>
      <c r="AA84" s="129"/>
      <c r="AB84" s="129"/>
      <c r="AC84" s="129"/>
      <c r="AD84" s="129"/>
      <c r="AE84" s="129"/>
      <c r="AF84" s="129"/>
      <c r="AG84" s="129"/>
    </row>
    <row r="85" spans="1:34" ht="18" customHeight="1">
      <c r="A85" s="132" t="s">
        <v>50</v>
      </c>
      <c r="B85" s="132"/>
      <c r="C85" s="132"/>
      <c r="D85" s="132"/>
      <c r="E85" s="132"/>
      <c r="F85" s="132"/>
      <c r="G85" s="133"/>
      <c r="H85" s="133"/>
      <c r="I85" s="133"/>
      <c r="J85" s="133"/>
      <c r="K85" s="133"/>
      <c r="L85" s="133"/>
      <c r="M85" s="131"/>
      <c r="N85" s="131"/>
      <c r="O85" s="131"/>
      <c r="P85" s="131"/>
      <c r="Q85" s="131"/>
      <c r="R85" s="131"/>
      <c r="S85" s="131"/>
      <c r="T85" s="131"/>
      <c r="U85" s="131"/>
      <c r="V85" s="131"/>
      <c r="W85" s="131"/>
      <c r="X85" s="131"/>
      <c r="Y85" s="131"/>
      <c r="Z85" s="131"/>
      <c r="AA85" s="131"/>
      <c r="AB85" s="131"/>
      <c r="AC85" s="131"/>
      <c r="AD85" s="131"/>
      <c r="AE85" s="131"/>
      <c r="AF85" s="131"/>
      <c r="AG85" s="131"/>
    </row>
    <row r="86" spans="1:34" ht="18" customHeight="1">
      <c r="A86" s="132" t="s">
        <v>51</v>
      </c>
      <c r="B86" s="132"/>
      <c r="C86" s="132"/>
      <c r="D86" s="132"/>
      <c r="E86" s="132"/>
      <c r="F86" s="132"/>
      <c r="G86" s="133"/>
      <c r="H86" s="133"/>
      <c r="I86" s="133"/>
      <c r="J86" s="133"/>
      <c r="K86" s="133"/>
      <c r="L86" s="133"/>
      <c r="M86" s="131"/>
      <c r="N86" s="131"/>
      <c r="O86" s="131"/>
      <c r="P86" s="131"/>
      <c r="Q86" s="131"/>
      <c r="R86" s="131"/>
      <c r="S86" s="131"/>
      <c r="T86" s="131"/>
      <c r="U86" s="131"/>
      <c r="V86" s="131"/>
      <c r="W86" s="131"/>
      <c r="X86" s="131"/>
      <c r="Y86" s="131"/>
      <c r="Z86" s="131"/>
      <c r="AA86" s="131"/>
      <c r="AB86" s="131"/>
      <c r="AC86" s="131"/>
      <c r="AD86" s="131"/>
      <c r="AE86" s="131"/>
      <c r="AF86" s="131"/>
      <c r="AG86" s="131"/>
    </row>
    <row r="87" spans="1:34" ht="18" customHeight="1">
      <c r="A87" s="132" t="s">
        <v>55</v>
      </c>
      <c r="B87" s="132"/>
      <c r="C87" s="132"/>
      <c r="D87" s="132"/>
      <c r="E87" s="132"/>
      <c r="F87" s="132"/>
      <c r="G87" s="133"/>
      <c r="H87" s="133"/>
      <c r="I87" s="133"/>
      <c r="J87" s="133"/>
      <c r="K87" s="133"/>
      <c r="L87" s="133"/>
      <c r="M87" s="131"/>
      <c r="N87" s="131"/>
      <c r="O87" s="131"/>
      <c r="P87" s="131"/>
      <c r="Q87" s="131"/>
      <c r="R87" s="131"/>
      <c r="S87" s="131"/>
      <c r="T87" s="131"/>
      <c r="U87" s="131"/>
      <c r="V87" s="131"/>
      <c r="W87" s="131"/>
      <c r="X87" s="131"/>
      <c r="Y87" s="131"/>
      <c r="Z87" s="131"/>
      <c r="AA87" s="131"/>
      <c r="AB87" s="131"/>
      <c r="AC87" s="131"/>
      <c r="AD87" s="131"/>
      <c r="AE87" s="131"/>
      <c r="AF87" s="131"/>
      <c r="AG87" s="131"/>
    </row>
    <row r="88" spans="1:34" ht="18" customHeight="1">
      <c r="A88" s="132" t="s">
        <v>56</v>
      </c>
      <c r="B88" s="132"/>
      <c r="C88" s="132"/>
      <c r="D88" s="132"/>
      <c r="E88" s="132"/>
      <c r="F88" s="132"/>
      <c r="G88" s="133"/>
      <c r="H88" s="133"/>
      <c r="I88" s="133"/>
      <c r="J88" s="133"/>
      <c r="K88" s="133"/>
      <c r="L88" s="133"/>
      <c r="M88" s="131"/>
      <c r="N88" s="131"/>
      <c r="O88" s="131"/>
      <c r="P88" s="131"/>
      <c r="Q88" s="131"/>
      <c r="R88" s="131"/>
      <c r="S88" s="131"/>
      <c r="T88" s="131"/>
      <c r="U88" s="131"/>
      <c r="V88" s="131"/>
      <c r="W88" s="131"/>
      <c r="X88" s="131"/>
      <c r="Y88" s="131"/>
      <c r="Z88" s="131"/>
      <c r="AA88" s="131"/>
      <c r="AB88" s="131"/>
      <c r="AC88" s="131"/>
      <c r="AD88" s="131"/>
      <c r="AE88" s="131"/>
      <c r="AF88" s="131"/>
      <c r="AG88" s="131"/>
    </row>
    <row r="89" spans="1:34" ht="18" customHeight="1">
      <c r="A89" s="202" t="s">
        <v>38</v>
      </c>
      <c r="B89" s="202"/>
      <c r="C89" s="202"/>
      <c r="D89" s="202"/>
      <c r="E89" s="202"/>
      <c r="F89" s="202"/>
      <c r="G89" s="134"/>
      <c r="H89" s="134"/>
      <c r="I89" s="134"/>
      <c r="J89" s="134"/>
      <c r="K89" s="134"/>
      <c r="L89" s="134"/>
      <c r="M89" s="203"/>
      <c r="N89" s="203"/>
      <c r="O89" s="203"/>
      <c r="P89" s="203"/>
      <c r="Q89" s="203"/>
      <c r="R89" s="203"/>
      <c r="S89" s="203"/>
      <c r="T89" s="203"/>
      <c r="U89" s="203"/>
      <c r="V89" s="203"/>
      <c r="W89" s="203"/>
      <c r="X89" s="203"/>
      <c r="Y89" s="203"/>
      <c r="Z89" s="203"/>
      <c r="AA89" s="203"/>
      <c r="AB89" s="203"/>
      <c r="AC89" s="203"/>
      <c r="AD89" s="203"/>
      <c r="AE89" s="203"/>
      <c r="AF89" s="203"/>
      <c r="AG89" s="203"/>
    </row>
    <row r="90" spans="1:34" ht="13.5" customHeight="1">
      <c r="A90" s="204" t="s">
        <v>52</v>
      </c>
      <c r="B90" s="204"/>
      <c r="C90" s="204"/>
      <c r="D90" s="204"/>
      <c r="E90" s="204"/>
      <c r="F90" s="204"/>
      <c r="G90" s="141">
        <f>+SUM(G85:L89)</f>
        <v>0</v>
      </c>
      <c r="H90" s="141"/>
      <c r="I90" s="141"/>
      <c r="J90" s="141"/>
      <c r="K90" s="141"/>
      <c r="L90" s="141"/>
      <c r="M90" s="205"/>
      <c r="N90" s="205"/>
      <c r="O90" s="205"/>
      <c r="P90" s="205"/>
      <c r="Q90" s="205"/>
      <c r="R90" s="205"/>
      <c r="S90" s="205"/>
      <c r="T90" s="205"/>
      <c r="U90" s="205"/>
      <c r="V90" s="205"/>
      <c r="W90" s="205"/>
      <c r="X90" s="205"/>
      <c r="Y90" s="205"/>
      <c r="Z90" s="205"/>
      <c r="AA90" s="205"/>
      <c r="AB90" s="205"/>
      <c r="AC90" s="205"/>
      <c r="AD90" s="205"/>
      <c r="AE90" s="205"/>
      <c r="AF90" s="205"/>
      <c r="AG90" s="205"/>
      <c r="AH90" s="67" t="str">
        <f>IF(G90&lt;&gt;G79,"エラー：収支が合致していません！","")</f>
        <v/>
      </c>
    </row>
    <row r="91" spans="1:34" ht="11.1" customHeight="1">
      <c r="A91" s="44" t="s">
        <v>93</v>
      </c>
    </row>
    <row r="92" spans="1:34" ht="11.1" customHeight="1">
      <c r="A92" s="45" t="s">
        <v>94</v>
      </c>
    </row>
    <row r="93" spans="1:34" ht="11.1" customHeight="1">
      <c r="A93" s="45" t="s">
        <v>95</v>
      </c>
    </row>
    <row r="94" spans="1:34" ht="11.1" customHeight="1">
      <c r="A94" s="45" t="str">
        <f>"※4 支援期間（"&amp;A1&amp;"年4月1日～"&amp;A1+1&amp;"年2月末日）以外の期間に生じる経費については，自己負担とします。"</f>
        <v>※4 支援期間（2019年4月1日～2020年2月末日）以外の期間に生じる経費については，自己負担とします。</v>
      </c>
    </row>
    <row r="95" spans="1:34" ht="9.9" customHeight="1"/>
    <row r="96" spans="1:34">
      <c r="A96" s="11" t="s">
        <v>67</v>
      </c>
      <c r="B96" s="13"/>
      <c r="C96" s="13"/>
      <c r="D96" s="13"/>
      <c r="E96" s="13"/>
      <c r="F96" s="13"/>
      <c r="G96" s="39" t="s">
        <v>39</v>
      </c>
      <c r="H96" s="13"/>
      <c r="I96" s="13"/>
    </row>
    <row r="97" spans="1:34" ht="20.100000000000001" customHeight="1">
      <c r="A97" s="31" t="s">
        <v>40</v>
      </c>
      <c r="B97" s="27"/>
      <c r="C97" s="27"/>
      <c r="D97" s="27"/>
      <c r="E97" s="27"/>
      <c r="F97" s="28"/>
      <c r="G97" s="107"/>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9"/>
      <c r="AH97" s="66" t="str">
        <f>+IF(G97="","エラー：未記入","")</f>
        <v>エラー：未記入</v>
      </c>
    </row>
    <row r="98" spans="1:34" ht="20.100000000000001" customHeight="1">
      <c r="A98" s="31" t="s">
        <v>68</v>
      </c>
      <c r="B98" s="27"/>
      <c r="C98" s="27"/>
      <c r="D98" s="27"/>
      <c r="E98" s="27"/>
      <c r="F98" s="28"/>
      <c r="G98" s="120"/>
      <c r="H98" s="121"/>
      <c r="I98" s="121"/>
      <c r="J98" s="121"/>
      <c r="K98" s="121"/>
      <c r="L98" s="122"/>
      <c r="M98" s="46" t="s">
        <v>41</v>
      </c>
      <c r="N98" s="43"/>
      <c r="O98" s="123"/>
      <c r="P98" s="124"/>
      <c r="Q98" s="124"/>
      <c r="R98" s="124"/>
      <c r="S98" s="124"/>
      <c r="T98" s="125"/>
      <c r="U98" s="46" t="s">
        <v>14</v>
      </c>
      <c r="V98" s="33"/>
      <c r="W98" s="33"/>
      <c r="X98" s="126"/>
      <c r="Y98" s="126"/>
      <c r="Z98" s="126"/>
      <c r="AA98" s="126"/>
      <c r="AB98" s="126"/>
      <c r="AC98" s="126"/>
      <c r="AD98" s="126"/>
      <c r="AE98" s="126"/>
      <c r="AF98" s="126"/>
      <c r="AG98" s="127"/>
      <c r="AH98" s="66" t="str">
        <f>+IF(COUNTBLANK(G98:AG98)&gt;22,"エラー（全て記入して下さい）","")</f>
        <v>エラー（全て記入して下さい）</v>
      </c>
    </row>
    <row r="99" spans="1:34">
      <c r="A99" s="11" t="s">
        <v>42</v>
      </c>
      <c r="G99" s="42" t="s">
        <v>96</v>
      </c>
    </row>
    <row r="100" spans="1:34">
      <c r="B100" s="10" t="s">
        <v>122</v>
      </c>
      <c r="G100" s="39" t="s">
        <v>97</v>
      </c>
    </row>
    <row r="101" spans="1:34" ht="99.9" customHeight="1">
      <c r="A101" s="95"/>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7"/>
      <c r="AH101" s="67" t="str">
        <f>+IF(AD102&gt;250,"エラー：250文字を超えています","")</f>
        <v/>
      </c>
    </row>
    <row r="102" spans="1:34" ht="9.9" customHeight="1">
      <c r="AD102" s="98">
        <f>LEN(SUBSTITUTE(A101,CHAR(10),""))</f>
        <v>0</v>
      </c>
      <c r="AE102" s="98"/>
      <c r="AF102" s="106" t="s">
        <v>99</v>
      </c>
      <c r="AG102" s="106"/>
    </row>
    <row r="103" spans="1:34">
      <c r="A103" s="11" t="s">
        <v>69</v>
      </c>
    </row>
    <row r="104" spans="1:34">
      <c r="A104" s="17" t="s">
        <v>72</v>
      </c>
    </row>
    <row r="105" spans="1:34">
      <c r="A105" s="59"/>
      <c r="B105" s="59"/>
      <c r="C105" s="59"/>
      <c r="D105" s="59"/>
      <c r="E105" s="59"/>
      <c r="F105" s="59"/>
      <c r="G105" s="59"/>
      <c r="H105" s="59"/>
      <c r="I105" s="59"/>
      <c r="J105" s="59"/>
      <c r="K105" s="59"/>
      <c r="L105" s="59"/>
      <c r="M105" s="59"/>
      <c r="N105" s="59"/>
      <c r="O105" s="59"/>
      <c r="P105" s="59"/>
      <c r="Q105" s="59"/>
    </row>
    <row r="106" spans="1:34">
      <c r="A106" s="59"/>
      <c r="B106" s="59"/>
      <c r="C106" s="59"/>
      <c r="D106" s="59"/>
      <c r="E106" s="59"/>
      <c r="F106" s="59"/>
      <c r="G106" s="59"/>
      <c r="H106" s="59"/>
      <c r="I106" s="59"/>
      <c r="J106" s="59"/>
      <c r="K106" s="59"/>
      <c r="L106" s="59"/>
      <c r="M106" s="59"/>
      <c r="N106" s="59"/>
      <c r="O106" s="59"/>
      <c r="P106" s="59"/>
      <c r="Q106" s="59"/>
      <c r="AH106" s="47">
        <v>1</v>
      </c>
    </row>
    <row r="107" spans="1:34">
      <c r="A107" s="62" t="s">
        <v>109</v>
      </c>
      <c r="B107" s="61"/>
      <c r="C107" s="61"/>
      <c r="D107" s="61"/>
      <c r="E107" s="61"/>
      <c r="F107" s="61"/>
      <c r="G107" s="61"/>
      <c r="H107" s="61"/>
      <c r="I107" s="61"/>
      <c r="J107" s="61"/>
      <c r="K107" s="61"/>
      <c r="L107" s="61"/>
      <c r="M107" s="61"/>
      <c r="N107" s="61"/>
      <c r="O107" s="61"/>
      <c r="P107" s="61"/>
      <c r="AH107" s="47"/>
    </row>
    <row r="108" spans="1:34">
      <c r="A108" s="63"/>
      <c r="B108" s="59"/>
      <c r="C108" s="59"/>
      <c r="D108" s="59"/>
      <c r="E108" s="59"/>
      <c r="F108" s="59"/>
      <c r="G108" s="59"/>
      <c r="H108" s="59"/>
      <c r="I108" s="59"/>
      <c r="J108" s="59"/>
      <c r="K108" s="59"/>
      <c r="L108" s="59"/>
      <c r="M108" s="59"/>
      <c r="N108" s="59"/>
      <c r="O108" s="59"/>
      <c r="P108" s="59"/>
      <c r="Q108" s="59"/>
      <c r="AH108" s="47"/>
    </row>
    <row r="109" spans="1:34">
      <c r="A109" s="59"/>
      <c r="B109" s="59"/>
      <c r="C109" s="59"/>
      <c r="D109" s="59"/>
      <c r="E109" s="59"/>
      <c r="F109" s="59"/>
      <c r="G109" s="59"/>
      <c r="H109" s="59"/>
      <c r="I109" s="59"/>
      <c r="J109" s="59"/>
      <c r="K109" s="59"/>
      <c r="L109" s="59"/>
      <c r="M109" s="59"/>
      <c r="N109" s="59"/>
      <c r="O109" s="59"/>
      <c r="P109" s="59"/>
      <c r="Q109" s="59"/>
      <c r="AH109" s="47">
        <v>1</v>
      </c>
    </row>
    <row r="112" spans="1:34">
      <c r="A112" s="11" t="s">
        <v>77</v>
      </c>
    </row>
    <row r="113" spans="1:41" ht="15">
      <c r="A113" s="53" t="s">
        <v>84</v>
      </c>
      <c r="B113" s="14" t="s">
        <v>85</v>
      </c>
    </row>
    <row r="114" spans="1:41" ht="20.100000000000001" customHeight="1">
      <c r="A114" s="113" t="s">
        <v>82</v>
      </c>
      <c r="B114" s="114"/>
      <c r="C114" s="75" t="s">
        <v>78</v>
      </c>
      <c r="D114" s="73"/>
      <c r="E114" s="73"/>
      <c r="F114" s="74"/>
      <c r="G114" s="107"/>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9"/>
      <c r="AH114" s="67" t="str">
        <f>+IF(AND(Option!$C$6=1,G114=""),"エラー：所属機関名を記入して下さい","")</f>
        <v/>
      </c>
    </row>
    <row r="115" spans="1:41" ht="20.100000000000001" customHeight="1">
      <c r="A115" s="115"/>
      <c r="B115" s="116"/>
      <c r="C115" s="75" t="s">
        <v>79</v>
      </c>
      <c r="D115" s="73"/>
      <c r="E115" s="73"/>
      <c r="F115" s="74"/>
      <c r="G115" s="107"/>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9"/>
      <c r="AH115" s="67" t="str">
        <f>+IF(AND(Option!$C$6=1,G115=""),"エラー：ゼミ等名を記入して下さい","")</f>
        <v/>
      </c>
    </row>
    <row r="116" spans="1:41" ht="20.100000000000001" customHeight="1">
      <c r="A116" s="115"/>
      <c r="B116" s="116"/>
      <c r="C116" s="75" t="s">
        <v>80</v>
      </c>
      <c r="D116" s="73"/>
      <c r="E116" s="73"/>
      <c r="F116" s="74"/>
      <c r="G116" s="107"/>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9"/>
      <c r="AH116" s="67" t="str">
        <f>+IF(AND(Option!$C$6=1,G116=""),"エラー：指導教員名を記入して下さい","")</f>
        <v/>
      </c>
    </row>
    <row r="117" spans="1:41" ht="20.100000000000001" customHeight="1">
      <c r="A117" s="117"/>
      <c r="B117" s="118"/>
      <c r="C117" s="110" t="s">
        <v>81</v>
      </c>
      <c r="D117" s="111"/>
      <c r="E117" s="111"/>
      <c r="F117" s="112"/>
      <c r="G117" s="119"/>
      <c r="H117" s="92"/>
      <c r="I117" s="49" t="s">
        <v>83</v>
      </c>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50"/>
      <c r="AH117" s="67" t="str">
        <f>+IF(AND(Option!$C$6=1,G117=""),"エラー：ゼミ等の構成（学生数）を記入して下さい","")</f>
        <v/>
      </c>
    </row>
    <row r="118" spans="1:41" ht="15">
      <c r="A118" s="53" t="s">
        <v>86</v>
      </c>
      <c r="B118" s="14" t="s">
        <v>128</v>
      </c>
    </row>
    <row r="119" spans="1:41" ht="120" customHeight="1">
      <c r="A119" s="95"/>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7"/>
      <c r="AH119" s="67" t="str">
        <f>+IF(AND(Option!$C$6=1,AD120&gt;250),"エラー：250文字を超えています","")</f>
        <v/>
      </c>
    </row>
    <row r="120" spans="1:41" ht="9.9" customHeight="1">
      <c r="AD120" s="98">
        <f>LEN(SUBSTITUTE(A119,CHAR(10),""))</f>
        <v>0</v>
      </c>
      <c r="AE120" s="98"/>
      <c r="AG120" s="18" t="s">
        <v>43</v>
      </c>
      <c r="AO120" s="8"/>
    </row>
    <row r="121" spans="1:41" ht="15">
      <c r="A121" s="54" t="s">
        <v>87</v>
      </c>
      <c r="B121" s="19" t="s">
        <v>127</v>
      </c>
    </row>
    <row r="122" spans="1:41" ht="120" customHeight="1">
      <c r="A122" s="95"/>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7"/>
      <c r="AH122" s="67" t="str">
        <f>+IF(AND(Option!$C$6=1,AD123&gt;250),"エラー：250文字を超えています","")</f>
        <v/>
      </c>
    </row>
    <row r="123" spans="1:41" ht="9.9" customHeight="1">
      <c r="AD123" s="98">
        <f>LEN(SUBSTITUTE(A122,CHAR(10),""))</f>
        <v>0</v>
      </c>
      <c r="AE123" s="98"/>
      <c r="AG123" s="18" t="s">
        <v>43</v>
      </c>
      <c r="AO123" s="8"/>
    </row>
    <row r="124" spans="1:41" ht="15">
      <c r="A124" s="54" t="s">
        <v>24</v>
      </c>
      <c r="B124" s="19" t="s">
        <v>126</v>
      </c>
    </row>
    <row r="125" spans="1:41" ht="120" customHeight="1">
      <c r="A125" s="95"/>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7"/>
      <c r="AH125" s="67" t="str">
        <f>+IF(AND(Option!$C$6=1,AD126&gt;250),"エラー：250文字を超えています","")</f>
        <v/>
      </c>
    </row>
    <row r="126" spans="1:41" ht="9.9" customHeight="1">
      <c r="AD126" s="98">
        <f>LEN(SUBSTITUTE(A125,CHAR(10),""))</f>
        <v>0</v>
      </c>
      <c r="AE126" s="98"/>
      <c r="AG126" s="18" t="s">
        <v>43</v>
      </c>
      <c r="AO126" s="8"/>
    </row>
    <row r="127" spans="1:41" ht="15">
      <c r="A127" s="52" t="s">
        <v>25</v>
      </c>
      <c r="B127" s="14" t="s">
        <v>125</v>
      </c>
    </row>
    <row r="128" spans="1:41" ht="120" customHeight="1">
      <c r="A128" s="95"/>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7"/>
      <c r="AH128" s="67" t="str">
        <f>+IF(AND(Option!$C$6=1,AD129&gt;250),"エラー：250文字を超えています","")</f>
        <v/>
      </c>
    </row>
    <row r="129" spans="1:41" ht="9.9" customHeight="1">
      <c r="AD129" s="98">
        <f>LEN(SUBSTITUTE(A128,CHAR(10),""))</f>
        <v>0</v>
      </c>
      <c r="AE129" s="98"/>
      <c r="AG129" s="18" t="s">
        <v>43</v>
      </c>
      <c r="AO129" s="8"/>
    </row>
    <row r="130" spans="1:41">
      <c r="A130" s="12"/>
    </row>
  </sheetData>
  <sheetProtection password="D553" sheet="1" objects="1" scenarios="1"/>
  <mergeCells count="160">
    <mergeCell ref="A101:AG101"/>
    <mergeCell ref="AD41:AE41"/>
    <mergeCell ref="AD38:AE38"/>
    <mergeCell ref="AD46:AE46"/>
    <mergeCell ref="AD50:AE50"/>
    <mergeCell ref="AD53:AE53"/>
    <mergeCell ref="AD56:AE56"/>
    <mergeCell ref="A89:F89"/>
    <mergeCell ref="G89:L89"/>
    <mergeCell ref="M89:AG89"/>
    <mergeCell ref="A90:F90"/>
    <mergeCell ref="G90:L90"/>
    <mergeCell ref="M90:AG90"/>
    <mergeCell ref="A87:F87"/>
    <mergeCell ref="G87:L87"/>
    <mergeCell ref="M87:AG87"/>
    <mergeCell ref="A88:F88"/>
    <mergeCell ref="G88:L88"/>
    <mergeCell ref="M85:AG85"/>
    <mergeCell ref="A86:F86"/>
    <mergeCell ref="G86:L86"/>
    <mergeCell ref="M86:AG86"/>
    <mergeCell ref="A78:F78"/>
    <mergeCell ref="G77:L77"/>
    <mergeCell ref="M29:P29"/>
    <mergeCell ref="X28:AF29"/>
    <mergeCell ref="AG28:AG29"/>
    <mergeCell ref="A37:AG37"/>
    <mergeCell ref="A45:AG45"/>
    <mergeCell ref="I29:L29"/>
    <mergeCell ref="A28:H29"/>
    <mergeCell ref="R28:W29"/>
    <mergeCell ref="M28:P28"/>
    <mergeCell ref="I28:L28"/>
    <mergeCell ref="A34:C34"/>
    <mergeCell ref="D34:G34"/>
    <mergeCell ref="H34:AG34"/>
    <mergeCell ref="A33:C33"/>
    <mergeCell ref="D33:G33"/>
    <mergeCell ref="H33:AG33"/>
    <mergeCell ref="AD35:AE35"/>
    <mergeCell ref="C27:H27"/>
    <mergeCell ref="I27:L27"/>
    <mergeCell ref="M27:Q27"/>
    <mergeCell ref="R27:W27"/>
    <mergeCell ref="X27:AG27"/>
    <mergeCell ref="A25:B27"/>
    <mergeCell ref="C26:H26"/>
    <mergeCell ref="I26:L26"/>
    <mergeCell ref="M26:Q26"/>
    <mergeCell ref="R26:W26"/>
    <mergeCell ref="X26:AG26"/>
    <mergeCell ref="C25:H25"/>
    <mergeCell ref="I25:L25"/>
    <mergeCell ref="M25:Q25"/>
    <mergeCell ref="R25:W25"/>
    <mergeCell ref="X25:AG25"/>
    <mergeCell ref="C24:H24"/>
    <mergeCell ref="I24:L24"/>
    <mergeCell ref="M24:Q24"/>
    <mergeCell ref="R24:W24"/>
    <mergeCell ref="X24:AG24"/>
    <mergeCell ref="A22:B24"/>
    <mergeCell ref="C23:H23"/>
    <mergeCell ref="I23:L23"/>
    <mergeCell ref="M23:Q23"/>
    <mergeCell ref="R23:W23"/>
    <mergeCell ref="X23:AG23"/>
    <mergeCell ref="C22:H22"/>
    <mergeCell ref="I22:L22"/>
    <mergeCell ref="M22:Q22"/>
    <mergeCell ref="R22:W22"/>
    <mergeCell ref="X22:AG22"/>
    <mergeCell ref="R21:W21"/>
    <mergeCell ref="X21:AG21"/>
    <mergeCell ref="A19:B21"/>
    <mergeCell ref="X19:AG19"/>
    <mergeCell ref="C20:H20"/>
    <mergeCell ref="I20:L20"/>
    <mergeCell ref="M20:Q20"/>
    <mergeCell ref="R20:W20"/>
    <mergeCell ref="X20:AG20"/>
    <mergeCell ref="Z4:AB4"/>
    <mergeCell ref="A13:AG13"/>
    <mergeCell ref="A14:AG14"/>
    <mergeCell ref="C18:H18"/>
    <mergeCell ref="I18:L18"/>
    <mergeCell ref="M18:Q18"/>
    <mergeCell ref="R18:W18"/>
    <mergeCell ref="X18:AG18"/>
    <mergeCell ref="O9:S9"/>
    <mergeCell ref="O10:S10"/>
    <mergeCell ref="O11:S11"/>
    <mergeCell ref="U9:AF9"/>
    <mergeCell ref="G97:AG97"/>
    <mergeCell ref="G98:L98"/>
    <mergeCell ref="O98:T98"/>
    <mergeCell ref="X98:AG98"/>
    <mergeCell ref="I72:J72"/>
    <mergeCell ref="L72:M72"/>
    <mergeCell ref="O72:P72"/>
    <mergeCell ref="A76:F76"/>
    <mergeCell ref="G76:L76"/>
    <mergeCell ref="M76:AG76"/>
    <mergeCell ref="A77:F77"/>
    <mergeCell ref="M88:AG88"/>
    <mergeCell ref="A85:F85"/>
    <mergeCell ref="G85:L85"/>
    <mergeCell ref="G78:L78"/>
    <mergeCell ref="M77:AG77"/>
    <mergeCell ref="M78:AG78"/>
    <mergeCell ref="A84:F84"/>
    <mergeCell ref="G84:L84"/>
    <mergeCell ref="M84:AG84"/>
    <mergeCell ref="A79:F79"/>
    <mergeCell ref="G79:L79"/>
    <mergeCell ref="M79:AG79"/>
    <mergeCell ref="AD102:AE102"/>
    <mergeCell ref="AF102:AG102"/>
    <mergeCell ref="A119:AG119"/>
    <mergeCell ref="A122:AG122"/>
    <mergeCell ref="A128:AG128"/>
    <mergeCell ref="A125:AG125"/>
    <mergeCell ref="AD120:AE120"/>
    <mergeCell ref="AD129:AE129"/>
    <mergeCell ref="AD126:AE126"/>
    <mergeCell ref="AD123:AE123"/>
    <mergeCell ref="G114:AG114"/>
    <mergeCell ref="C114:F114"/>
    <mergeCell ref="C115:F115"/>
    <mergeCell ref="C116:F116"/>
    <mergeCell ref="C117:F117"/>
    <mergeCell ref="A114:B117"/>
    <mergeCell ref="G115:AG115"/>
    <mergeCell ref="G116:AG116"/>
    <mergeCell ref="G117:H117"/>
    <mergeCell ref="A65:H65"/>
    <mergeCell ref="I65:AG65"/>
    <mergeCell ref="A66:H71"/>
    <mergeCell ref="I66:AG71"/>
    <mergeCell ref="AH66:BA71"/>
    <mergeCell ref="L5:X7"/>
    <mergeCell ref="N64:O64"/>
    <mergeCell ref="G64:H64"/>
    <mergeCell ref="A49:AG49"/>
    <mergeCell ref="A52:AG52"/>
    <mergeCell ref="A55:AG55"/>
    <mergeCell ref="A40:AG40"/>
    <mergeCell ref="A58:AG58"/>
    <mergeCell ref="AD59:AE59"/>
    <mergeCell ref="A18:B18"/>
    <mergeCell ref="C19:H19"/>
    <mergeCell ref="I19:L19"/>
    <mergeCell ref="M19:Q19"/>
    <mergeCell ref="R19:W19"/>
    <mergeCell ref="U10:AG10"/>
    <mergeCell ref="U11:AG11"/>
    <mergeCell ref="C21:H21"/>
    <mergeCell ref="I21:L21"/>
    <mergeCell ref="M21:Q21"/>
  </mergeCells>
  <phoneticPr fontId="2"/>
  <conditionalFormatting sqref="L5:X7">
    <cfRule type="expression" dxfId="1" priority="2">
      <formula>COUNTIF(AG1:AG148,"エラー*")&gt;0</formula>
    </cfRule>
    <cfRule type="expression" dxfId="0" priority="1">
      <formula>COUNTIF(AH1:AH148,"エラー*")&gt;0</formula>
    </cfRule>
  </conditionalFormatting>
  <dataValidations count="4">
    <dataValidation imeMode="halfAlpha" allowBlank="1" showInputMessage="1" showErrorMessage="1" sqref="X98:AG98"/>
    <dataValidation type="list" allowBlank="1" showInputMessage="1" showErrorMessage="1" sqref="G64">
      <formula1>"年,月,週,隔週,日,半年,四半期,2ヶ月"</formula1>
    </dataValidation>
    <dataValidation type="list" allowBlank="1" showInputMessage="1" showErrorMessage="1" sqref="O72:P72">
      <formula1>"上,中,下"</formula1>
    </dataValidation>
    <dataValidation imeMode="halfAlpha" allowBlank="1" showInputMessage="1" showErrorMessage="1" sqref="G117:H117 O98:T98 AD4 AF4 R19:AG27 M28:P29 C64 N64:O64 I72:J72 L72:M72 G77:L78 G85:L89"/>
  </dataValidations>
  <pageMargins left="0.70866141732283472" right="0.70866141732283472" top="0.74803149606299213" bottom="0.62992125984251968" header="0.31496062992125984" footer="0.31496062992125984"/>
  <pageSetup paperSize="9" scale="97" fitToHeight="4" orientation="portrait" blackAndWhite="1" r:id="rId1"/>
  <headerFooter>
    <oddFooter>&amp;C&amp;"Arial Unicode MS,標準"&amp;9Page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0</xdr:col>
                    <xdr:colOff>83820</xdr:colOff>
                    <xdr:row>104</xdr:row>
                    <xdr:rowOff>38100</xdr:rowOff>
                  </from>
                  <to>
                    <xdr:col>6</xdr:col>
                    <xdr:colOff>190500</xdr:colOff>
                    <xdr:row>105</xdr:row>
                    <xdr:rowOff>114300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8</xdr:col>
                    <xdr:colOff>160020</xdr:colOff>
                    <xdr:row>104</xdr:row>
                    <xdr:rowOff>38100</xdr:rowOff>
                  </from>
                  <to>
                    <xdr:col>15</xdr:col>
                    <xdr:colOff>144780</xdr:colOff>
                    <xdr:row>105</xdr:row>
                    <xdr:rowOff>114300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0</xdr:col>
                    <xdr:colOff>83820</xdr:colOff>
                    <xdr:row>107</xdr:row>
                    <xdr:rowOff>60960</xdr:rowOff>
                  </from>
                  <to>
                    <xdr:col>4</xdr:col>
                    <xdr:colOff>160020</xdr:colOff>
                    <xdr:row>108</xdr:row>
                    <xdr:rowOff>137160</xdr:rowOff>
                  </to>
                </anchor>
              </controlPr>
            </control>
          </mc:Choice>
        </mc:AlternateContent>
        <mc:AlternateContent xmlns:mc="http://schemas.openxmlformats.org/markup-compatibility/2006">
          <mc:Choice Requires="x14">
            <control shapeId="1031" r:id="rId7" name="Group Box 7">
              <controlPr defaultSize="0" print="0" autoFill="0" autoPict="0">
                <anchor moveWithCells="1">
                  <from>
                    <xdr:col>0</xdr:col>
                    <xdr:colOff>0</xdr:colOff>
                    <xdr:row>106</xdr:row>
                    <xdr:rowOff>175260</xdr:rowOff>
                  </from>
                  <to>
                    <xdr:col>17</xdr:col>
                    <xdr:colOff>0</xdr:colOff>
                    <xdr:row>109</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8</xdr:col>
                    <xdr:colOff>160020</xdr:colOff>
                    <xdr:row>107</xdr:row>
                    <xdr:rowOff>60960</xdr:rowOff>
                  </from>
                  <to>
                    <xdr:col>13</xdr:col>
                    <xdr:colOff>114300</xdr:colOff>
                    <xdr:row>108</xdr:row>
                    <xdr:rowOff>137160</xdr:rowOff>
                  </to>
                </anchor>
              </controlPr>
            </control>
          </mc:Choice>
        </mc:AlternateContent>
        <mc:AlternateContent xmlns:mc="http://schemas.openxmlformats.org/markup-compatibility/2006">
          <mc:Choice Requires="x14">
            <control shapeId="1033" r:id="rId9" name="Group Box 9">
              <controlPr defaultSize="0" print="0" autoFill="0" autoPict="0">
                <anchor moveWithCells="1">
                  <from>
                    <xdr:col>0</xdr:col>
                    <xdr:colOff>0</xdr:colOff>
                    <xdr:row>103</xdr:row>
                    <xdr:rowOff>175260</xdr:rowOff>
                  </from>
                  <to>
                    <xdr:col>17</xdr:col>
                    <xdr:colOff>0</xdr:colOff>
                    <xdr:row>106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DB!$A$2:$A$21</xm:f>
          </x14:formula1>
          <xm:sqref>A34:C34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U9" sqref="U9:AF9"/>
    </sheetView>
  </sheetViews>
  <sheetFormatPr defaultRowHeight="13.2"/>
  <cols>
    <col min="1" max="1" width="4.6640625" customWidth="1"/>
    <col min="2" max="2" width="11" bestFit="1" customWidth="1"/>
  </cols>
  <sheetData>
    <row r="1" spans="1:3">
      <c r="A1" t="s">
        <v>110</v>
      </c>
    </row>
    <row r="2" spans="1:3">
      <c r="A2" t="s">
        <v>111</v>
      </c>
      <c r="B2" t="s">
        <v>112</v>
      </c>
      <c r="C2" t="s">
        <v>113</v>
      </c>
    </row>
    <row r="3" spans="1:3">
      <c r="A3">
        <v>1</v>
      </c>
    </row>
    <row r="4" spans="1:3">
      <c r="A4">
        <v>2</v>
      </c>
    </row>
    <row r="5" spans="1:3">
      <c r="A5">
        <v>3</v>
      </c>
      <c r="B5" t="s">
        <v>114</v>
      </c>
      <c r="C5">
        <v>1</v>
      </c>
    </row>
    <row r="6" spans="1:3">
      <c r="A6">
        <v>4</v>
      </c>
      <c r="B6" t="s">
        <v>115</v>
      </c>
      <c r="C6">
        <v>2</v>
      </c>
    </row>
    <row r="7" spans="1:3">
      <c r="A7">
        <v>5</v>
      </c>
    </row>
    <row r="8" spans="1:3">
      <c r="A8">
        <v>6</v>
      </c>
      <c r="B8" t="s">
        <v>116</v>
      </c>
      <c r="C8" t="s">
        <v>140</v>
      </c>
    </row>
    <row r="9" spans="1:3">
      <c r="A9">
        <v>7</v>
      </c>
    </row>
    <row r="10" spans="1:3">
      <c r="A10">
        <v>8</v>
      </c>
    </row>
    <row r="11" spans="1:3">
      <c r="A11">
        <v>9</v>
      </c>
    </row>
    <row r="12" spans="1:3">
      <c r="A12">
        <v>10</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
  <sheetViews>
    <sheetView workbookViewId="0">
      <selection activeCell="U9" sqref="U9:AF9"/>
    </sheetView>
  </sheetViews>
  <sheetFormatPr defaultRowHeight="13.2"/>
  <sheetData>
    <row r="1" spans="1:4">
      <c r="A1" t="s">
        <v>60</v>
      </c>
      <c r="B1" t="s">
        <v>58</v>
      </c>
      <c r="C1" t="s">
        <v>59</v>
      </c>
    </row>
    <row r="2" spans="1:4">
      <c r="A2">
        <v>1</v>
      </c>
      <c r="B2" t="s">
        <v>129</v>
      </c>
      <c r="C2" t="s">
        <v>130</v>
      </c>
      <c r="D2" t="s">
        <v>131</v>
      </c>
    </row>
    <row r="3" spans="1:4">
      <c r="A3">
        <v>2</v>
      </c>
      <c r="B3" t="s">
        <v>132</v>
      </c>
      <c r="C3" t="s">
        <v>133</v>
      </c>
      <c r="D3" t="s">
        <v>134</v>
      </c>
    </row>
    <row r="4" spans="1:4">
      <c r="A4">
        <v>3</v>
      </c>
      <c r="B4" t="s">
        <v>135</v>
      </c>
      <c r="C4" t="s">
        <v>136</v>
      </c>
      <c r="D4" t="s">
        <v>137</v>
      </c>
    </row>
    <row r="5" spans="1:4">
      <c r="A5">
        <v>4</v>
      </c>
      <c r="B5" t="s">
        <v>138</v>
      </c>
      <c r="C5" t="s">
        <v>139</v>
      </c>
      <c r="D5" t="s">
        <v>137</v>
      </c>
    </row>
    <row r="6" spans="1:4">
      <c r="A6">
        <v>5</v>
      </c>
    </row>
    <row r="7" spans="1:4">
      <c r="A7">
        <v>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Input</vt:lpstr>
      <vt:lpstr>Option</vt:lpstr>
      <vt:lpstr>DB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K.Yamagishi</dc:creator>
  <cp:lastModifiedBy>t-itoh</cp:lastModifiedBy>
  <cp:lastPrinted>2019-04-22T02:45:23Z</cp:lastPrinted>
  <dcterms:created xsi:type="dcterms:W3CDTF">2019-03-01T01:47:33Z</dcterms:created>
  <dcterms:modified xsi:type="dcterms:W3CDTF">2019-05-09T06:20:10Z</dcterms:modified>
</cp:coreProperties>
</file>